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gliuso\Dropbox\ATL Capital\Deals\Suica\Afiliados Premium\Postagem CAPM\"/>
    </mc:Choice>
  </mc:AlternateContent>
  <xr:revisionPtr revIDLastSave="0" documentId="13_ncr:1_{CF5209CB-426F-47B1-884C-40C359A66D17}" xr6:coauthVersionLast="45" xr6:coauthVersionMax="45" xr10:uidLastSave="{00000000-0000-0000-0000-000000000000}"/>
  <bookViews>
    <workbookView xWindow="-120" yWindow="-120" windowWidth="20730" windowHeight="11160" xr2:uid="{847B7DC5-C3C7-4C24-8054-173540BFA48F}"/>
  </bookViews>
  <sheets>
    <sheet name="WACC" sheetId="1" r:id="rId1"/>
  </sheets>
  <externalReferences>
    <externalReference r:id="rId2"/>
    <externalReference r:id="rId3"/>
  </externalReferences>
  <definedNames>
    <definedName name="Case_Cell">[1]Inputs!$F$9</definedName>
    <definedName name="Case_Number">[1]Inputs!$E$9</definedName>
    <definedName name="Company_Name">[1]Inputs!$E$4</definedName>
    <definedName name="Comps_Range">'[1]Public-Comps-Data'!$D$2:$AA$106</definedName>
    <definedName name="Days_in_Year">[1]Inputs!$E$14</definedName>
    <definedName name="Equity_Interest_Value">'[1]YHOO-Equity-Interests'!$E$24</definedName>
    <definedName name="Forward_Year_1">[1]Inputs!$L$13</definedName>
    <definedName name="Forward_Year_2">[1]Inputs!$L$14</definedName>
    <definedName name="Forward_Year_3">[1]Inputs!$L$15</definedName>
    <definedName name="FYear_1_Name">[1]Inputs!$I$13</definedName>
    <definedName name="FYear_2_Name">[1]Inputs!$I$14</definedName>
    <definedName name="Hist_Year">[1]Inputs!$E$6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41949.6165277778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MA_Comps_Range">'[1]M&amp;A-Comps-Data'!$D$2:$AK$84</definedName>
    <definedName name="_xlnm.Print_Titles" localSheetId="0">WACC!$1:$5</definedName>
    <definedName name="Q4_Stub">[1]DCF!$P$4</definedName>
    <definedName name="Tax_Rate">[1]Inputs!$L$4</definedName>
    <definedName name="Ticker">[1]Inputs!$E$5</definedName>
    <definedName name="TTM">[1]Inputs!$L$12</definedName>
    <definedName name="Units">[1]Inputs!$E$15</definedName>
    <definedName name="WACC">#REF!</definedName>
    <definedName name="x">[2]Inputs!$L$12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6" i="1"/>
  <c r="C33" i="1"/>
  <c r="D33" i="1"/>
  <c r="B61" i="1" l="1"/>
  <c r="B57" i="1"/>
  <c r="B58" i="1"/>
  <c r="E33" i="1"/>
  <c r="B33" i="1"/>
  <c r="C32" i="1"/>
  <c r="D32" i="1"/>
  <c r="E32" i="1"/>
  <c r="B32" i="1"/>
  <c r="D36" i="1" l="1"/>
  <c r="E36" i="1" s="1"/>
  <c r="B41" i="1" s="1"/>
  <c r="B45" i="1" s="1"/>
  <c r="B48" i="1" s="1"/>
  <c r="B51" i="1" s="1"/>
  <c r="B63" i="1" s="1"/>
</calcChain>
</file>

<file path=xl/sharedStrings.xml><?xml version="1.0" encoding="utf-8"?>
<sst xmlns="http://schemas.openxmlformats.org/spreadsheetml/2006/main" count="66" uniqueCount="62">
  <si>
    <t>Company Comp Set</t>
  </si>
  <si>
    <t>Company Name</t>
  </si>
  <si>
    <t>Beta desalavancado</t>
  </si>
  <si>
    <t>Summary Statistics</t>
  </si>
  <si>
    <t>Risk Free (T-Bond)</t>
  </si>
  <si>
    <t>Size Premium</t>
  </si>
  <si>
    <t>E / (D+E)</t>
  </si>
  <si>
    <t>D / (D+E)</t>
  </si>
  <si>
    <t>5 Year Beta
(Beta alavancado)</t>
  </si>
  <si>
    <t>Tax Rate
Imp. Renda (T)</t>
  </si>
  <si>
    <t>Debt/Equity % 
(D/E)</t>
  </si>
  <si>
    <t>EMPRESA 1</t>
  </si>
  <si>
    <t>EMPRESA 2</t>
  </si>
  <si>
    <t>EMPRESA 3</t>
  </si>
  <si>
    <t>EMPRESA 4</t>
  </si>
  <si>
    <t>EMPRESA 5</t>
  </si>
  <si>
    <t>EMPRESA 6</t>
  </si>
  <si>
    <t>Média</t>
  </si>
  <si>
    <t>INSTRUÇÕES</t>
  </si>
  <si>
    <t>3 - Calcular o Ke pelo método do CAPM para a Target.Co em USD (dólares) nominais</t>
  </si>
  <si>
    <t>4 - Converter o Ke em USD nominais para moeda real (retirando efeito da inflação)</t>
  </si>
  <si>
    <t>5 - Calcular o Ke em moeda nominal em BRL (Brazilian real)</t>
  </si>
  <si>
    <t>6 - Calcular o Kd considerando o benefício fiscal da dívida</t>
  </si>
  <si>
    <t>7 - Calcular o WACC para a empresa Target.Co</t>
  </si>
  <si>
    <t>Target.Co</t>
  </si>
  <si>
    <t>Beta 
realavancado</t>
  </si>
  <si>
    <t>Beta Target.Co</t>
  </si>
  <si>
    <t>CAPM [Target.Co] - nominal USD</t>
  </si>
  <si>
    <t>Equity Risk Premium (Rm - Rf) - USA</t>
  </si>
  <si>
    <t>BR Country Risk (Embi+)</t>
  </si>
  <si>
    <t>CAPM (Rf + B*(Rm - Rf) + Rs + Rp</t>
  </si>
  <si>
    <t>CPI (Inflação projetada nos EUA)</t>
  </si>
  <si>
    <t>IPCA (Inflação projetada em BRL)</t>
  </si>
  <si>
    <t>WACC YoY nominal - BRL</t>
  </si>
  <si>
    <t>Dívida Total - BRLMM</t>
  </si>
  <si>
    <t>Equity Total - BRLMM</t>
  </si>
  <si>
    <t>CAPM [Target.Co] - real USD</t>
  </si>
  <si>
    <t>CAPM [Target.Co] - BRL nominal</t>
  </si>
  <si>
    <t>Kd</t>
  </si>
  <si>
    <t>Kd com Benefício Fiscal</t>
  </si>
  <si>
    <t>Risco relacionado ao seu porte</t>
  </si>
  <si>
    <t>Risco país</t>
  </si>
  <si>
    <t>Prêmio de risco de mercado</t>
  </si>
  <si>
    <t>Taxa livre de risco</t>
  </si>
  <si>
    <t>% capital próprio (equity)</t>
  </si>
  <si>
    <t>% capital de terceiros (debt)</t>
  </si>
  <si>
    <t>WACC [Target.Co] [(Ke x %Capital Próprio) + (Kd x % Capital de Terceiros)]</t>
  </si>
  <si>
    <r>
      <t>1 - Desalavancar o Beta (</t>
    </r>
    <r>
      <rPr>
        <sz val="11"/>
        <rFont val="Calibri"/>
        <family val="2"/>
      </rPr>
      <t>β</t>
    </r>
    <r>
      <rPr>
        <sz val="9.35"/>
        <rFont val="Calibri"/>
        <family val="2"/>
      </rPr>
      <t xml:space="preserve">) </t>
    </r>
    <r>
      <rPr>
        <sz val="11"/>
        <rFont val="Calibri"/>
        <family val="2"/>
      </rPr>
      <t>para cada uma das empresas comparáveis à Target.Co</t>
    </r>
  </si>
  <si>
    <r>
      <t>2 - Realavancar o Beta (</t>
    </r>
    <r>
      <rPr>
        <sz val="11"/>
        <rFont val="Calibri"/>
        <family val="2"/>
      </rPr>
      <t>β</t>
    </r>
    <r>
      <rPr>
        <sz val="9.35"/>
        <rFont val="Calibri"/>
        <family val="2"/>
      </rPr>
      <t xml:space="preserve">) </t>
    </r>
    <r>
      <rPr>
        <sz val="11"/>
        <rFont val="Calibri"/>
        <family val="2"/>
      </rPr>
      <t>com os parâmetros de (D/E) da Target.Co</t>
    </r>
  </si>
  <si>
    <t>EMPRESA 7</t>
  </si>
  <si>
    <t>EMPRESA 8</t>
  </si>
  <si>
    <t>EMPRESA 9</t>
  </si>
  <si>
    <t>EMPRESA 10</t>
  </si>
  <si>
    <t>EMPRESA 11</t>
  </si>
  <si>
    <t>EMPRESA 12</t>
  </si>
  <si>
    <t>EMPRESA 13</t>
  </si>
  <si>
    <t>EMPRESA 14</t>
  </si>
  <si>
    <t>EMPRESA 15</t>
  </si>
  <si>
    <t>Preencher as células de premissas em cor azul claro</t>
  </si>
  <si>
    <t>Passos para cálculo do WACC da empresa Target.Co:</t>
  </si>
  <si>
    <t>Autor: Fabio Pagliuso, M&amp;A na Prática</t>
  </si>
  <si>
    <t>Obs.: Fontes de dados para levantamento das premissas são encontradas no 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</si>
</sst>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#,##0.0%_);_(\(#,##0.0%\)_);_(#,##0.0%_)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"/>
      <color indexed="9"/>
      <name val="Symbol"/>
      <family val="1"/>
      <charset val="2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9.35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 applyAlignment="0"/>
    <xf numFmtId="9" fontId="15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2" applyFont="1"/>
    <xf numFmtId="0" fontId="6" fillId="2" borderId="0" xfId="2" applyFont="1" applyFill="1"/>
    <xf numFmtId="0" fontId="8" fillId="0" borderId="0" xfId="3" applyFont="1"/>
    <xf numFmtId="0" fontId="9" fillId="0" borderId="0" xfId="2" applyFont="1"/>
    <xf numFmtId="0" fontId="4" fillId="3" borderId="0" xfId="2" applyFont="1" applyFill="1" applyAlignment="1">
      <alignment horizontal="left" vertical="top" wrapText="1"/>
    </xf>
    <xf numFmtId="0" fontId="4" fillId="3" borderId="0" xfId="2" applyFont="1" applyFill="1" applyAlignment="1">
      <alignment horizontal="right" vertical="top" wrapText="1"/>
    </xf>
    <xf numFmtId="0" fontId="4" fillId="0" borderId="0" xfId="2" applyFont="1" applyAlignment="1">
      <alignment vertical="top" wrapText="1"/>
    </xf>
    <xf numFmtId="0" fontId="5" fillId="0" borderId="0" xfId="2" applyFont="1" applyAlignment="1">
      <alignment vertical="top" wrapText="1"/>
    </xf>
    <xf numFmtId="0" fontId="9" fillId="4" borderId="0" xfId="2" applyFont="1" applyFill="1"/>
    <xf numFmtId="0" fontId="5" fillId="4" borderId="0" xfId="2" applyFont="1" applyFill="1"/>
    <xf numFmtId="165" fontId="5" fillId="0" borderId="0" xfId="2" applyNumberFormat="1" applyFont="1"/>
    <xf numFmtId="10" fontId="5" fillId="0" borderId="0" xfId="2" applyNumberFormat="1" applyFont="1"/>
    <xf numFmtId="0" fontId="2" fillId="0" borderId="0" xfId="1"/>
    <xf numFmtId="0" fontId="11" fillId="0" borderId="0" xfId="2" applyFont="1"/>
    <xf numFmtId="0" fontId="12" fillId="0" borderId="0" xfId="2" applyFont="1"/>
    <xf numFmtId="4" fontId="10" fillId="5" borderId="0" xfId="2" applyNumberFormat="1" applyFont="1" applyFill="1" applyAlignment="1">
      <alignment horizontal="right" vertical="top" wrapText="1"/>
    </xf>
    <xf numFmtId="4" fontId="4" fillId="0" borderId="0" xfId="2" applyNumberFormat="1" applyFont="1" applyAlignment="1">
      <alignment horizontal="right" vertical="top" wrapText="1"/>
    </xf>
    <xf numFmtId="164" fontId="10" fillId="5" borderId="0" xfId="2" applyNumberFormat="1" applyFont="1" applyFill="1" applyAlignment="1">
      <alignment horizontal="right" vertical="top" wrapText="1"/>
    </xf>
    <xf numFmtId="0" fontId="9" fillId="0" borderId="1" xfId="2" applyFont="1" applyBorder="1"/>
    <xf numFmtId="0" fontId="5" fillId="0" borderId="0" xfId="2" applyFont="1" applyAlignment="1">
      <alignment horizontal="left" indent="1"/>
    </xf>
    <xf numFmtId="9" fontId="5" fillId="0" borderId="0" xfId="2" applyNumberFormat="1" applyFont="1"/>
    <xf numFmtId="0" fontId="9" fillId="0" borderId="2" xfId="2" applyFont="1" applyBorder="1"/>
    <xf numFmtId="10" fontId="9" fillId="5" borderId="3" xfId="2" applyNumberFormat="1" applyFont="1" applyFill="1" applyBorder="1"/>
    <xf numFmtId="10" fontId="5" fillId="0" borderId="0" xfId="4" applyNumberFormat="1" applyFont="1"/>
    <xf numFmtId="4" fontId="10" fillId="0" borderId="0" xfId="2" applyNumberFormat="1" applyFont="1" applyFill="1" applyAlignment="1">
      <alignment horizontal="right" vertical="top" wrapText="1"/>
    </xf>
    <xf numFmtId="4" fontId="4" fillId="0" borderId="0" xfId="2" applyNumberFormat="1" applyFont="1" applyFill="1" applyAlignment="1">
      <alignment horizontal="right" vertical="top" wrapText="1"/>
    </xf>
    <xf numFmtId="4" fontId="5" fillId="0" borderId="3" xfId="2" applyNumberFormat="1" applyFont="1" applyFill="1" applyBorder="1"/>
    <xf numFmtId="10" fontId="9" fillId="0" borderId="3" xfId="2" applyNumberFormat="1" applyFont="1" applyFill="1" applyBorder="1"/>
    <xf numFmtId="165" fontId="5" fillId="0" borderId="3" xfId="2" applyNumberFormat="1" applyFont="1" applyFill="1" applyBorder="1"/>
    <xf numFmtId="10" fontId="9" fillId="0" borderId="4" xfId="2" applyNumberFormat="1" applyFont="1" applyFill="1" applyBorder="1"/>
    <xf numFmtId="10" fontId="5" fillId="5" borderId="3" xfId="2" applyNumberFormat="1" applyFont="1" applyFill="1" applyBorder="1"/>
    <xf numFmtId="3" fontId="5" fillId="5" borderId="3" xfId="2" applyNumberFormat="1" applyFont="1" applyFill="1" applyBorder="1"/>
    <xf numFmtId="165" fontId="4" fillId="0" borderId="0" xfId="2" applyNumberFormat="1" applyFont="1" applyAlignment="1">
      <alignment horizontal="right" vertical="top" wrapText="1"/>
    </xf>
    <xf numFmtId="165" fontId="10" fillId="5" borderId="0" xfId="2" applyNumberFormat="1" applyFont="1" applyFill="1" applyAlignment="1">
      <alignment horizontal="right" vertical="top" wrapText="1"/>
    </xf>
    <xf numFmtId="0" fontId="1" fillId="6" borderId="0" xfId="2" applyFont="1" applyFill="1" applyAlignment="1">
      <alignment horizontal="left"/>
    </xf>
    <xf numFmtId="0" fontId="2" fillId="0" borderId="0" xfId="1" applyFill="1"/>
    <xf numFmtId="0" fontId="2" fillId="0" borderId="0" xfId="1" applyFill="1" applyAlignment="1">
      <alignment vertical="center"/>
    </xf>
  </cellXfs>
  <cellStyles count="5">
    <cellStyle name="Hyperlink" xfId="1" builtinId="8"/>
    <cellStyle name="Invisible" xfId="3" xr:uid="{9CF8D096-1500-48D3-ADD3-EB877F200C1B}"/>
    <cellStyle name="Normal" xfId="0" builtinId="0"/>
    <cellStyle name="Normal 2 2" xfId="2" xr:uid="{2D63C2AE-EB40-4B1B-8BB3-CD8CB3A7628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44825</xdr:colOff>
      <xdr:row>0</xdr:row>
      <xdr:rowOff>67235</xdr:rowOff>
    </xdr:from>
    <xdr:to>
      <xdr:col>0</xdr:col>
      <xdr:colOff>2286001</xdr:colOff>
      <xdr:row>0</xdr:row>
      <xdr:rowOff>734848</xdr:rowOff>
    </xdr:to>
    <xdr:pic>
      <xdr:nvPicPr>
        <xdr:cNvPr id="4" name="Picture 3" descr="A screenshot of a cell phone&#10;&#10;Description automatically generated">
          <a:extLst>
            <a:ext uri="{FF2B5EF4-FFF2-40B4-BE49-F238E27FC236}">
              <a16:creationId xmlns:a16="http://schemas.microsoft.com/office/drawing/2014/main" id="{4B68B768-BE20-4320-8DEB-B48B46C370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211" t="29046" r="31594" b="55108"/>
        <a:stretch/>
      </xdr:blipFill>
      <xdr:spPr>
        <a:xfrm>
          <a:off x="44825" y="67235"/>
          <a:ext cx="2241176" cy="667613"/>
        </a:xfrm>
        <a:prstGeom prst="rect">
          <a:avLst/>
        </a:prstGeom>
      </xdr:spPr>
    </xdr:pic>
    <xdr:clientData/>
  </xdr:twoCellAnchor>
  <xdr:twoCellAnchor editAs="oneCell">
    <xdr:from>
      <xdr:col>2</xdr:col>
      <xdr:colOff>123264</xdr:colOff>
      <xdr:row>45</xdr:row>
      <xdr:rowOff>156882</xdr:rowOff>
    </xdr:from>
    <xdr:to>
      <xdr:col>2</xdr:col>
      <xdr:colOff>907676</xdr:colOff>
      <xdr:row>48</xdr:row>
      <xdr:rowOff>45351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0525DE-A304-4A00-BAAE-8FE7C7795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03911" y="7642411"/>
          <a:ext cx="784412" cy="459969"/>
        </a:xfrm>
        <a:prstGeom prst="rect">
          <a:avLst/>
        </a:prstGeom>
      </xdr:spPr>
    </xdr:pic>
    <xdr:clientData/>
  </xdr:twoCellAnchor>
  <xdr:twoCellAnchor editAs="oneCell">
    <xdr:from>
      <xdr:col>5</xdr:col>
      <xdr:colOff>33618</xdr:colOff>
      <xdr:row>15</xdr:row>
      <xdr:rowOff>123265</xdr:rowOff>
    </xdr:from>
    <xdr:to>
      <xdr:col>7</xdr:col>
      <xdr:colOff>0</xdr:colOff>
      <xdr:row>18</xdr:row>
      <xdr:rowOff>56030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5F4A3D-8099-4B28-ACBD-3AC75E305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5177" y="3429000"/>
          <a:ext cx="1512794" cy="403412"/>
        </a:xfrm>
        <a:prstGeom prst="rect">
          <a:avLst/>
        </a:prstGeom>
      </xdr:spPr>
    </xdr:pic>
    <xdr:clientData/>
  </xdr:twoCellAnchor>
  <xdr:twoCellAnchor editAs="oneCell">
    <xdr:from>
      <xdr:col>5</xdr:col>
      <xdr:colOff>22413</xdr:colOff>
      <xdr:row>34</xdr:row>
      <xdr:rowOff>347383</xdr:rowOff>
    </xdr:from>
    <xdr:to>
      <xdr:col>6</xdr:col>
      <xdr:colOff>773207</xdr:colOff>
      <xdr:row>36</xdr:row>
      <xdr:rowOff>67236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21BF36-425E-420B-92CC-C69B8692F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63972" y="5546912"/>
          <a:ext cx="1512794" cy="291353"/>
        </a:xfrm>
        <a:prstGeom prst="rect">
          <a:avLst/>
        </a:prstGeom>
      </xdr:spPr>
    </xdr:pic>
    <xdr:clientData/>
  </xdr:twoCellAnchor>
  <xdr:twoCellAnchor>
    <xdr:from>
      <xdr:col>1</xdr:col>
      <xdr:colOff>89647</xdr:colOff>
      <xdr:row>3</xdr:row>
      <xdr:rowOff>44825</xdr:rowOff>
    </xdr:from>
    <xdr:to>
      <xdr:col>1</xdr:col>
      <xdr:colOff>212911</xdr:colOff>
      <xdr:row>3</xdr:row>
      <xdr:rowOff>168089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C406D69-D468-4674-BB1B-AA0D0528D110}"/>
            </a:ext>
          </a:extLst>
        </xdr:cNvPr>
        <xdr:cNvSpPr/>
      </xdr:nvSpPr>
      <xdr:spPr>
        <a:xfrm>
          <a:off x="3283323" y="1064560"/>
          <a:ext cx="123264" cy="1232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server\servidor\Fabio%20Pagliuso\Finan&#231;as\BIWS\21-24-YHOO-Valuation-DCF-WACC-Bef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&amp;I/Boot%20Camp/MSFT-YHOO-Case-Study/11-YHOO-Valuation/YHOO-Valu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venue Build"/>
      <sheetName val="Expense Build"/>
      <sheetName val="Operating Model"/>
      <sheetName val="Valuation Summary"/>
      <sheetName val="Valuation Graph"/>
      <sheetName val="Public Comps"/>
      <sheetName val="Public-Comps-Data"/>
      <sheetName val="YHOO-Equity-Interests"/>
      <sheetName val="YHOO-NOLs"/>
      <sheetName val="M&amp;A-Comps"/>
      <sheetName val="M&amp;A-Comps-Data"/>
      <sheetName val="M&amp;A-Premiums"/>
      <sheetName val="DCF"/>
      <sheetName val="WACC"/>
      <sheetName val="Future-Share-Price"/>
      <sheetName val="Sum-of-Parts"/>
      <sheetName val="Liquidation"/>
      <sheetName val="Share-Calculations"/>
    </sheetNames>
    <sheetDataSet>
      <sheetData sheetId="0">
        <row r="4">
          <cell r="E4" t="str">
            <v>Yahoo! Inc.</v>
          </cell>
          <cell r="L4">
            <v>0.4</v>
          </cell>
        </row>
        <row r="5">
          <cell r="E5" t="str">
            <v>YHOO</v>
          </cell>
        </row>
        <row r="6">
          <cell r="E6">
            <v>39447</v>
          </cell>
        </row>
        <row r="9">
          <cell r="E9">
            <v>1</v>
          </cell>
          <cell r="F9" t="str">
            <v>Base</v>
          </cell>
        </row>
        <row r="12">
          <cell r="L12" t="str">
            <v>TTM</v>
          </cell>
        </row>
        <row r="13">
          <cell r="I13" t="str">
            <v>Forward Year 1</v>
          </cell>
          <cell r="L13">
            <v>39813</v>
          </cell>
        </row>
        <row r="14">
          <cell r="E14">
            <v>365</v>
          </cell>
          <cell r="I14" t="str">
            <v>Forward Year 2</v>
          </cell>
          <cell r="L14">
            <v>40178</v>
          </cell>
        </row>
        <row r="15">
          <cell r="E15">
            <v>1000000</v>
          </cell>
          <cell r="L15">
            <v>40543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D2">
            <v>0</v>
          </cell>
          <cell r="E2">
            <v>0</v>
          </cell>
          <cell r="F2">
            <v>0</v>
          </cell>
          <cell r="G2" t="str">
            <v>GOOG</v>
          </cell>
          <cell r="I2">
            <v>0</v>
          </cell>
          <cell r="J2">
            <v>0</v>
          </cell>
          <cell r="K2">
            <v>0</v>
          </cell>
          <cell r="L2" t="str">
            <v>EBAY</v>
          </cell>
          <cell r="N2">
            <v>0</v>
          </cell>
          <cell r="O2">
            <v>0</v>
          </cell>
          <cell r="P2">
            <v>0</v>
          </cell>
          <cell r="Q2" t="str">
            <v>AMZN</v>
          </cell>
          <cell r="S2">
            <v>0</v>
          </cell>
          <cell r="T2">
            <v>0</v>
          </cell>
          <cell r="U2">
            <v>0</v>
          </cell>
          <cell r="V2" t="str">
            <v>IACI</v>
          </cell>
          <cell r="X2">
            <v>0</v>
          </cell>
          <cell r="Y2">
            <v>0</v>
          </cell>
          <cell r="Z2">
            <v>0</v>
          </cell>
          <cell r="AA2" t="str">
            <v>YHOO</v>
          </cell>
        </row>
        <row r="3">
          <cell r="D3">
            <v>0</v>
          </cell>
          <cell r="E3">
            <v>0</v>
          </cell>
          <cell r="F3">
            <v>0</v>
          </cell>
          <cell r="G3" t="str">
            <v>Google Inc.</v>
          </cell>
          <cell r="I3">
            <v>0</v>
          </cell>
          <cell r="J3">
            <v>0</v>
          </cell>
          <cell r="K3">
            <v>0</v>
          </cell>
          <cell r="L3" t="str">
            <v>eBay Inc.</v>
          </cell>
          <cell r="N3">
            <v>0</v>
          </cell>
          <cell r="O3">
            <v>0</v>
          </cell>
          <cell r="P3">
            <v>0</v>
          </cell>
          <cell r="Q3" t="str">
            <v>Amazon.com, Inc.</v>
          </cell>
          <cell r="S3">
            <v>0</v>
          </cell>
          <cell r="T3">
            <v>0</v>
          </cell>
          <cell r="U3">
            <v>0</v>
          </cell>
          <cell r="V3" t="str">
            <v>IAC/InterActiveCorp</v>
          </cell>
          <cell r="X3">
            <v>0</v>
          </cell>
          <cell r="Y3">
            <v>0</v>
          </cell>
          <cell r="Z3">
            <v>0</v>
          </cell>
          <cell r="AA3" t="str">
            <v>Yahoo! Inc.</v>
          </cell>
        </row>
        <row r="4">
          <cell r="D4" t="str">
            <v>Calendarization</v>
          </cell>
          <cell r="E4">
            <v>0</v>
          </cell>
          <cell r="F4">
            <v>0</v>
          </cell>
          <cell r="G4">
            <v>0</v>
          </cell>
          <cell r="I4" t="str">
            <v>Calendarization</v>
          </cell>
          <cell r="J4">
            <v>0</v>
          </cell>
          <cell r="K4">
            <v>0</v>
          </cell>
          <cell r="L4">
            <v>0</v>
          </cell>
          <cell r="N4" t="str">
            <v>Calendarization</v>
          </cell>
          <cell r="O4">
            <v>0</v>
          </cell>
          <cell r="P4">
            <v>0</v>
          </cell>
          <cell r="Q4">
            <v>0</v>
          </cell>
          <cell r="S4" t="str">
            <v>Calendarization</v>
          </cell>
          <cell r="T4">
            <v>0</v>
          </cell>
          <cell r="U4">
            <v>0</v>
          </cell>
          <cell r="V4">
            <v>0</v>
          </cell>
          <cell r="X4" t="str">
            <v>Calendarization</v>
          </cell>
          <cell r="Y4">
            <v>0</v>
          </cell>
          <cell r="Z4">
            <v>0</v>
          </cell>
          <cell r="AA4">
            <v>0</v>
          </cell>
        </row>
        <row r="5">
          <cell r="D5" t="str">
            <v>Old Partial</v>
          </cell>
          <cell r="E5" t="str">
            <v>New Partial</v>
          </cell>
          <cell r="F5" t="str">
            <v>FY</v>
          </cell>
          <cell r="G5" t="str">
            <v>TTM</v>
          </cell>
          <cell r="I5" t="str">
            <v>Old Partial</v>
          </cell>
          <cell r="J5" t="str">
            <v>New Partial</v>
          </cell>
          <cell r="K5" t="str">
            <v>FY</v>
          </cell>
          <cell r="L5" t="str">
            <v>TTM</v>
          </cell>
          <cell r="N5" t="str">
            <v>Old Partial</v>
          </cell>
          <cell r="O5" t="str">
            <v>New Partial</v>
          </cell>
          <cell r="P5" t="str">
            <v>FY</v>
          </cell>
          <cell r="Q5" t="str">
            <v>TTM</v>
          </cell>
          <cell r="S5" t="str">
            <v>Old Partial</v>
          </cell>
          <cell r="T5" t="str">
            <v>New Partial</v>
          </cell>
          <cell r="U5" t="str">
            <v>FY</v>
          </cell>
          <cell r="V5" t="str">
            <v>TTM</v>
          </cell>
          <cell r="X5" t="str">
            <v>Old Partial</v>
          </cell>
          <cell r="Y5" t="str">
            <v>New Partial</v>
          </cell>
          <cell r="Z5" t="str">
            <v>FY</v>
          </cell>
          <cell r="AA5" t="str">
            <v>TTM</v>
          </cell>
        </row>
        <row r="6">
          <cell r="D6">
            <v>0</v>
          </cell>
          <cell r="E6">
            <v>0</v>
          </cell>
          <cell r="F6">
            <v>11660.086000000001</v>
          </cell>
          <cell r="G6">
            <v>11660.086000000001</v>
          </cell>
          <cell r="I6">
            <v>0</v>
          </cell>
          <cell r="J6">
            <v>0</v>
          </cell>
          <cell r="K6">
            <v>7672.3289999999997</v>
          </cell>
          <cell r="L6">
            <v>7672.3289999999997</v>
          </cell>
          <cell r="N6">
            <v>0</v>
          </cell>
          <cell r="O6">
            <v>0</v>
          </cell>
          <cell r="P6">
            <v>14835</v>
          </cell>
          <cell r="Q6">
            <v>14835</v>
          </cell>
          <cell r="S6">
            <v>0</v>
          </cell>
          <cell r="T6">
            <v>0</v>
          </cell>
          <cell r="U6">
            <v>6373.41</v>
          </cell>
          <cell r="V6">
            <v>6373.41</v>
          </cell>
          <cell r="X6">
            <v>0</v>
          </cell>
          <cell r="Y6">
            <v>0</v>
          </cell>
          <cell r="Z6">
            <v>5112.5720000000001</v>
          </cell>
          <cell r="AA6">
            <v>5112.5720000000001</v>
          </cell>
        </row>
        <row r="7">
          <cell r="D7">
            <v>0</v>
          </cell>
          <cell r="E7">
            <v>0</v>
          </cell>
          <cell r="F7">
            <v>1715.1850000000004</v>
          </cell>
          <cell r="G7">
            <v>1715.1850000000004</v>
          </cell>
          <cell r="I7">
            <v>0</v>
          </cell>
          <cell r="J7">
            <v>0</v>
          </cell>
          <cell r="K7">
            <v>1762.972</v>
          </cell>
          <cell r="L7">
            <v>1762.972</v>
          </cell>
          <cell r="N7">
            <v>0</v>
          </cell>
          <cell r="O7">
            <v>0</v>
          </cell>
          <cell r="P7">
            <v>11482</v>
          </cell>
          <cell r="Q7">
            <v>11482</v>
          </cell>
          <cell r="S7">
            <v>0</v>
          </cell>
          <cell r="T7">
            <v>0</v>
          </cell>
          <cell r="U7">
            <v>3374.4560000000001</v>
          </cell>
          <cell r="V7">
            <v>3374.4560000000001</v>
          </cell>
          <cell r="X7">
            <v>0</v>
          </cell>
          <cell r="Y7">
            <v>0</v>
          </cell>
          <cell r="Z7">
            <v>982.05700000000002</v>
          </cell>
          <cell r="AA7">
            <v>982.05700000000002</v>
          </cell>
        </row>
        <row r="8">
          <cell r="D8">
            <v>0</v>
          </cell>
          <cell r="E8">
            <v>0</v>
          </cell>
          <cell r="F8">
            <v>9944.9010000000017</v>
          </cell>
          <cell r="G8">
            <v>9944.9010000000017</v>
          </cell>
          <cell r="I8">
            <v>0</v>
          </cell>
          <cell r="J8">
            <v>0</v>
          </cell>
          <cell r="K8">
            <v>5909.357</v>
          </cell>
          <cell r="L8">
            <v>5909.357</v>
          </cell>
          <cell r="N8">
            <v>0</v>
          </cell>
          <cell r="O8">
            <v>0</v>
          </cell>
          <cell r="P8">
            <v>3353</v>
          </cell>
          <cell r="Q8">
            <v>3353</v>
          </cell>
          <cell r="S8">
            <v>0</v>
          </cell>
          <cell r="T8">
            <v>0</v>
          </cell>
          <cell r="U8">
            <v>2998.9539999999997</v>
          </cell>
          <cell r="V8">
            <v>2998.9539999999997</v>
          </cell>
          <cell r="X8">
            <v>0</v>
          </cell>
          <cell r="Y8">
            <v>0</v>
          </cell>
          <cell r="Z8">
            <v>4130.5150000000003</v>
          </cell>
          <cell r="AA8">
            <v>4130.5150000000003</v>
          </cell>
        </row>
        <row r="9">
          <cell r="D9">
            <v>0</v>
          </cell>
          <cell r="E9">
            <v>0</v>
          </cell>
          <cell r="F9">
            <v>4860.5009999999984</v>
          </cell>
          <cell r="G9">
            <v>4860.5009999999984</v>
          </cell>
          <cell r="I9">
            <v>0</v>
          </cell>
          <cell r="J9">
            <v>0</v>
          </cell>
          <cell r="K9">
            <v>5296.1769999999997</v>
          </cell>
          <cell r="L9">
            <v>5296.1769999999997</v>
          </cell>
          <cell r="N9">
            <v>0</v>
          </cell>
          <cell r="O9">
            <v>0</v>
          </cell>
          <cell r="P9">
            <v>2698</v>
          </cell>
          <cell r="Q9">
            <v>2698</v>
          </cell>
          <cell r="S9">
            <v>0</v>
          </cell>
          <cell r="T9">
            <v>0</v>
          </cell>
          <cell r="U9">
            <v>3158.5180000000005</v>
          </cell>
          <cell r="V9">
            <v>3158.5180000000005</v>
          </cell>
          <cell r="X9">
            <v>0</v>
          </cell>
          <cell r="Y9">
            <v>0</v>
          </cell>
          <cell r="Z9">
            <v>3435.1030000000001</v>
          </cell>
          <cell r="AA9">
            <v>3435.1030000000001</v>
          </cell>
        </row>
        <row r="10">
          <cell r="D10">
            <v>0</v>
          </cell>
          <cell r="E10">
            <v>0</v>
          </cell>
          <cell r="F10">
            <v>589.58000000000004</v>
          </cell>
          <cell r="G10">
            <v>589.58000000000004</v>
          </cell>
          <cell r="I10">
            <v>0</v>
          </cell>
          <cell r="J10">
            <v>0</v>
          </cell>
          <cell r="K10">
            <v>137.67099999999999</v>
          </cell>
          <cell r="L10">
            <v>137.67099999999999</v>
          </cell>
          <cell r="N10">
            <v>0</v>
          </cell>
          <cell r="O10">
            <v>0</v>
          </cell>
          <cell r="P10">
            <v>5</v>
          </cell>
          <cell r="Q10">
            <v>5</v>
          </cell>
          <cell r="S10">
            <v>0</v>
          </cell>
          <cell r="T10">
            <v>0</v>
          </cell>
          <cell r="U10">
            <v>87.486000000000004</v>
          </cell>
          <cell r="V10">
            <v>87.486000000000004</v>
          </cell>
          <cell r="X10">
            <v>0</v>
          </cell>
          <cell r="Y10">
            <v>0</v>
          </cell>
          <cell r="Z10">
            <v>154.011</v>
          </cell>
          <cell r="AA10">
            <v>154.011</v>
          </cell>
        </row>
        <row r="11">
          <cell r="D11">
            <v>0</v>
          </cell>
          <cell r="E11">
            <v>0</v>
          </cell>
          <cell r="F11">
            <v>5673.9800000000032</v>
          </cell>
          <cell r="G11">
            <v>5673.9800000000032</v>
          </cell>
          <cell r="I11">
            <v>0</v>
          </cell>
          <cell r="J11">
            <v>0</v>
          </cell>
          <cell r="K11">
            <v>750.85100000000034</v>
          </cell>
          <cell r="L11">
            <v>750.85100000000034</v>
          </cell>
          <cell r="N11">
            <v>0</v>
          </cell>
          <cell r="O11">
            <v>0</v>
          </cell>
          <cell r="P11">
            <v>660</v>
          </cell>
          <cell r="Q11">
            <v>660</v>
          </cell>
          <cell r="S11">
            <v>0</v>
          </cell>
          <cell r="T11">
            <v>0</v>
          </cell>
          <cell r="U11">
            <v>-72.078000000000756</v>
          </cell>
          <cell r="V11">
            <v>-72.078000000000756</v>
          </cell>
          <cell r="X11">
            <v>0</v>
          </cell>
          <cell r="Y11">
            <v>0</v>
          </cell>
          <cell r="Z11">
            <v>849.42300000000023</v>
          </cell>
          <cell r="AA11">
            <v>849.42300000000023</v>
          </cell>
        </row>
        <row r="12">
          <cell r="D12">
            <v>0</v>
          </cell>
          <cell r="E12">
            <v>0</v>
          </cell>
          <cell r="F12">
            <v>1470.26</v>
          </cell>
          <cell r="G12">
            <v>1470.26</v>
          </cell>
          <cell r="I12">
            <v>0</v>
          </cell>
          <cell r="J12">
            <v>0</v>
          </cell>
          <cell r="K12">
            <v>402.6</v>
          </cell>
          <cell r="L12">
            <v>402.6</v>
          </cell>
          <cell r="N12">
            <v>0</v>
          </cell>
          <cell r="O12">
            <v>0</v>
          </cell>
          <cell r="P12">
            <v>184</v>
          </cell>
          <cell r="Q12">
            <v>184</v>
          </cell>
          <cell r="S12">
            <v>0</v>
          </cell>
          <cell r="T12">
            <v>0</v>
          </cell>
          <cell r="U12">
            <v>138.05199999999999</v>
          </cell>
          <cell r="V12">
            <v>138.05199999999999</v>
          </cell>
          <cell r="X12">
            <v>0</v>
          </cell>
          <cell r="Y12">
            <v>0</v>
          </cell>
          <cell r="Z12">
            <v>337.26299999999998</v>
          </cell>
          <cell r="AA12">
            <v>337.26299999999998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4.5609999999999999</v>
          </cell>
          <cell r="V13">
            <v>4.5609999999999999</v>
          </cell>
          <cell r="X13">
            <v>0</v>
          </cell>
          <cell r="Y13">
            <v>0</v>
          </cell>
          <cell r="Z13">
            <v>-2.85</v>
          </cell>
          <cell r="AA13">
            <v>-2.85</v>
          </cell>
        </row>
        <row r="14">
          <cell r="D14">
            <v>0</v>
          </cell>
          <cell r="E14">
            <v>0</v>
          </cell>
          <cell r="F14">
            <v>4203.720000000003</v>
          </cell>
          <cell r="G14">
            <v>4203.720000000003</v>
          </cell>
          <cell r="I14">
            <v>0</v>
          </cell>
          <cell r="J14">
            <v>0</v>
          </cell>
          <cell r="K14">
            <v>348.25100000000032</v>
          </cell>
          <cell r="L14">
            <v>348.25100000000032</v>
          </cell>
          <cell r="N14">
            <v>0</v>
          </cell>
          <cell r="O14">
            <v>0</v>
          </cell>
          <cell r="P14">
            <v>476</v>
          </cell>
          <cell r="Q14">
            <v>476</v>
          </cell>
          <cell r="S14">
            <v>0</v>
          </cell>
          <cell r="T14">
            <v>0</v>
          </cell>
          <cell r="U14">
            <v>-205.56900000000073</v>
          </cell>
          <cell r="V14">
            <v>-205.56900000000073</v>
          </cell>
          <cell r="X14">
            <v>0</v>
          </cell>
          <cell r="Y14">
            <v>0</v>
          </cell>
          <cell r="Z14">
            <v>659.99900000000025</v>
          </cell>
          <cell r="AA14">
            <v>659.99900000000025</v>
          </cell>
        </row>
        <row r="15">
          <cell r="D15">
            <v>0</v>
          </cell>
          <cell r="E15">
            <v>0</v>
          </cell>
          <cell r="F15">
            <v>159.91499999999999</v>
          </cell>
          <cell r="G15">
            <v>159.91499999999999</v>
          </cell>
          <cell r="H15">
            <v>0</v>
          </cell>
          <cell r="I15">
            <v>0</v>
          </cell>
          <cell r="J15">
            <v>0</v>
          </cell>
          <cell r="K15">
            <v>204.10400000000001</v>
          </cell>
          <cell r="L15">
            <v>204.10400000000001</v>
          </cell>
          <cell r="N15">
            <v>0</v>
          </cell>
          <cell r="O15">
            <v>0</v>
          </cell>
          <cell r="P15">
            <v>129</v>
          </cell>
          <cell r="Q15">
            <v>129</v>
          </cell>
          <cell r="S15">
            <v>0</v>
          </cell>
          <cell r="T15">
            <v>0</v>
          </cell>
          <cell r="U15">
            <v>206.39499999999998</v>
          </cell>
          <cell r="V15">
            <v>206.39499999999998</v>
          </cell>
          <cell r="X15">
            <v>0</v>
          </cell>
          <cell r="Y15">
            <v>0</v>
          </cell>
          <cell r="Z15">
            <v>249.82900000000001</v>
          </cell>
          <cell r="AA15">
            <v>249.82900000000001</v>
          </cell>
        </row>
        <row r="16">
          <cell r="D16">
            <v>0</v>
          </cell>
          <cell r="E16">
            <v>0</v>
          </cell>
          <cell r="F16">
            <v>807.74300000000005</v>
          </cell>
          <cell r="G16">
            <v>807.74300000000005</v>
          </cell>
          <cell r="I16">
            <v>0</v>
          </cell>
          <cell r="J16">
            <v>0</v>
          </cell>
          <cell r="K16">
            <v>397.60299999999995</v>
          </cell>
          <cell r="L16">
            <v>397.60299999999995</v>
          </cell>
          <cell r="N16">
            <v>0</v>
          </cell>
          <cell r="O16">
            <v>0</v>
          </cell>
          <cell r="P16">
            <v>117</v>
          </cell>
          <cell r="Q16">
            <v>117</v>
          </cell>
          <cell r="S16">
            <v>0</v>
          </cell>
          <cell r="T16">
            <v>0</v>
          </cell>
          <cell r="U16">
            <v>156.416</v>
          </cell>
          <cell r="V16">
            <v>156.416</v>
          </cell>
          <cell r="W16">
            <v>0</v>
          </cell>
          <cell r="X16">
            <v>0</v>
          </cell>
          <cell r="Y16">
            <v>0</v>
          </cell>
          <cell r="Z16">
            <v>409.36599999999999</v>
          </cell>
          <cell r="AA16">
            <v>409.36599999999999</v>
          </cell>
        </row>
        <row r="17">
          <cell r="D17">
            <v>0</v>
          </cell>
          <cell r="E17">
            <v>0</v>
          </cell>
          <cell r="F17">
            <v>868.64599999999996</v>
          </cell>
          <cell r="G17">
            <v>868.64599999999996</v>
          </cell>
          <cell r="I17">
            <v>0</v>
          </cell>
          <cell r="J17">
            <v>0</v>
          </cell>
          <cell r="K17">
            <v>301.81299999999999</v>
          </cell>
          <cell r="L17">
            <v>301.81299999999999</v>
          </cell>
          <cell r="N17">
            <v>0</v>
          </cell>
          <cell r="O17">
            <v>0</v>
          </cell>
          <cell r="P17">
            <v>185</v>
          </cell>
          <cell r="Q17">
            <v>185</v>
          </cell>
          <cell r="S17">
            <v>0</v>
          </cell>
          <cell r="T17">
            <v>0</v>
          </cell>
          <cell r="U17">
            <v>105.61199999999999</v>
          </cell>
          <cell r="V17">
            <v>105.61199999999999</v>
          </cell>
          <cell r="X17">
            <v>0</v>
          </cell>
          <cell r="Y17">
            <v>0</v>
          </cell>
          <cell r="Z17">
            <v>572.42700000000002</v>
          </cell>
          <cell r="AA17">
            <v>572.42700000000002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1390.9380000000001</v>
          </cell>
          <cell r="L18">
            <v>1390.9380000000001</v>
          </cell>
          <cell r="N18">
            <v>0</v>
          </cell>
          <cell r="O18">
            <v>0</v>
          </cell>
          <cell r="P18">
            <v>9</v>
          </cell>
          <cell r="Q18">
            <v>9</v>
          </cell>
          <cell r="S18">
            <v>0</v>
          </cell>
          <cell r="T18">
            <v>0</v>
          </cell>
          <cell r="U18">
            <v>507.76400000000001</v>
          </cell>
          <cell r="V18">
            <v>507.76400000000001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0.35</v>
          </cell>
          <cell r="I19">
            <v>0</v>
          </cell>
          <cell r="J19">
            <v>0</v>
          </cell>
          <cell r="K19">
            <v>0</v>
          </cell>
          <cell r="L19">
            <v>0.35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0.35</v>
          </cell>
          <cell r="S19">
            <v>0</v>
          </cell>
          <cell r="T19">
            <v>0</v>
          </cell>
          <cell r="U19">
            <v>0</v>
          </cell>
          <cell r="V19">
            <v>0.35</v>
          </cell>
          <cell r="X19">
            <v>0</v>
          </cell>
          <cell r="Y19">
            <v>0</v>
          </cell>
          <cell r="Z19">
            <v>0</v>
          </cell>
          <cell r="AA19">
            <v>0.4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D21">
            <v>0</v>
          </cell>
          <cell r="E21">
            <v>0</v>
          </cell>
          <cell r="F21">
            <v>4356.6516500000016</v>
          </cell>
          <cell r="G21">
            <v>4356.6516500000016</v>
          </cell>
          <cell r="I21">
            <v>0</v>
          </cell>
          <cell r="J21">
            <v>0</v>
          </cell>
          <cell r="K21">
            <v>1721.0089000000005</v>
          </cell>
          <cell r="L21">
            <v>1721.0089000000005</v>
          </cell>
          <cell r="N21">
            <v>0</v>
          </cell>
          <cell r="O21">
            <v>0</v>
          </cell>
          <cell r="P21">
            <v>638.95000000000005</v>
          </cell>
          <cell r="Q21">
            <v>638.95000000000005</v>
          </cell>
          <cell r="S21">
            <v>0</v>
          </cell>
          <cell r="T21">
            <v>0</v>
          </cell>
          <cell r="U21">
            <v>490.56144999999947</v>
          </cell>
          <cell r="V21">
            <v>490.56144999999947</v>
          </cell>
          <cell r="X21">
            <v>0</v>
          </cell>
          <cell r="Y21">
            <v>0</v>
          </cell>
          <cell r="Z21">
            <v>1150.8464000000001</v>
          </cell>
          <cell r="AA21">
            <v>1150.8464000000001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13.683244682869462</v>
          </cell>
          <cell r="I22">
            <v>0</v>
          </cell>
          <cell r="J22">
            <v>0</v>
          </cell>
          <cell r="K22">
            <v>0</v>
          </cell>
          <cell r="L22">
            <v>1.29599204709293</v>
          </cell>
          <cell r="N22">
            <v>0</v>
          </cell>
          <cell r="O22">
            <v>0</v>
          </cell>
          <cell r="P22">
            <v>0</v>
          </cell>
          <cell r="Q22">
            <v>1.4834390979014545</v>
          </cell>
          <cell r="S22">
            <v>0</v>
          </cell>
          <cell r="T22">
            <v>0</v>
          </cell>
          <cell r="U22">
            <v>0</v>
          </cell>
          <cell r="V22">
            <v>1.732352055141765</v>
          </cell>
          <cell r="X22">
            <v>0</v>
          </cell>
          <cell r="Y22">
            <v>0</v>
          </cell>
          <cell r="Z22">
            <v>0</v>
          </cell>
          <cell r="AA22">
            <v>0.86066144255016364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D24">
            <v>0</v>
          </cell>
          <cell r="E24">
            <v>0</v>
          </cell>
          <cell r="F24">
            <v>6920.7040000000034</v>
          </cell>
          <cell r="G24">
            <v>6920.7040000000034</v>
          </cell>
          <cell r="I24">
            <v>0</v>
          </cell>
          <cell r="J24">
            <v>0</v>
          </cell>
          <cell r="K24">
            <v>2907.6380000000004</v>
          </cell>
          <cell r="L24">
            <v>2907.6380000000004</v>
          </cell>
          <cell r="N24">
            <v>0</v>
          </cell>
          <cell r="O24">
            <v>0</v>
          </cell>
          <cell r="P24">
            <v>1095</v>
          </cell>
          <cell r="Q24">
            <v>1095</v>
          </cell>
          <cell r="R24">
            <v>0</v>
          </cell>
          <cell r="S24">
            <v>0</v>
          </cell>
          <cell r="T24">
            <v>0</v>
          </cell>
          <cell r="U24">
            <v>816.62299999999925</v>
          </cell>
          <cell r="V24">
            <v>816.62299999999925</v>
          </cell>
          <cell r="X24">
            <v>0</v>
          </cell>
          <cell r="Y24">
            <v>0</v>
          </cell>
          <cell r="Z24">
            <v>1927.0340000000001</v>
          </cell>
          <cell r="AA24">
            <v>1927.0340000000001</v>
          </cell>
        </row>
        <row r="25">
          <cell r="D25">
            <v>0</v>
          </cell>
          <cell r="E25">
            <v>0</v>
          </cell>
          <cell r="F25">
            <v>5953.046000000003</v>
          </cell>
          <cell r="G25">
            <v>5953.046000000003</v>
          </cell>
          <cell r="I25">
            <v>0</v>
          </cell>
          <cell r="J25">
            <v>0</v>
          </cell>
          <cell r="K25">
            <v>2305.9310000000005</v>
          </cell>
          <cell r="L25">
            <v>2305.9310000000005</v>
          </cell>
          <cell r="N25">
            <v>0</v>
          </cell>
          <cell r="O25">
            <v>0</v>
          </cell>
          <cell r="P25">
            <v>849</v>
          </cell>
          <cell r="Q25">
            <v>849</v>
          </cell>
          <cell r="S25">
            <v>0</v>
          </cell>
          <cell r="T25">
            <v>0</v>
          </cell>
          <cell r="U25">
            <v>453.81199999999922</v>
          </cell>
          <cell r="V25">
            <v>453.81199999999922</v>
          </cell>
          <cell r="X25">
            <v>0</v>
          </cell>
          <cell r="Y25">
            <v>0</v>
          </cell>
          <cell r="Z25">
            <v>1267.8390000000004</v>
          </cell>
          <cell r="AA25">
            <v>1267.8390000000004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D27" t="str">
            <v>Balance Sheet Data</v>
          </cell>
          <cell r="E27">
            <v>0</v>
          </cell>
          <cell r="F27">
            <v>0</v>
          </cell>
          <cell r="G27">
            <v>0</v>
          </cell>
          <cell r="I27" t="str">
            <v>Balance Sheet Data</v>
          </cell>
          <cell r="J27">
            <v>0</v>
          </cell>
          <cell r="K27">
            <v>0</v>
          </cell>
          <cell r="L27">
            <v>0</v>
          </cell>
          <cell r="N27" t="str">
            <v>Balance Sheet Data</v>
          </cell>
          <cell r="O27">
            <v>0</v>
          </cell>
          <cell r="P27">
            <v>0</v>
          </cell>
          <cell r="Q27">
            <v>0</v>
          </cell>
          <cell r="S27" t="str">
            <v>Balance Sheet Data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15278.307000000001</v>
          </cell>
          <cell r="I28">
            <v>0</v>
          </cell>
          <cell r="J28">
            <v>0</v>
          </cell>
          <cell r="K28">
            <v>0</v>
          </cell>
          <cell r="L28">
            <v>5035.692</v>
          </cell>
          <cell r="N28">
            <v>0</v>
          </cell>
          <cell r="O28">
            <v>0</v>
          </cell>
          <cell r="P28">
            <v>0</v>
          </cell>
          <cell r="Q28">
            <v>3112</v>
          </cell>
          <cell r="S28">
            <v>0</v>
          </cell>
          <cell r="T28">
            <v>0</v>
          </cell>
          <cell r="U28">
            <v>0</v>
          </cell>
          <cell r="V28">
            <v>2386.1089999999999</v>
          </cell>
          <cell r="X28">
            <v>0</v>
          </cell>
          <cell r="Y28">
            <v>0</v>
          </cell>
          <cell r="Z28">
            <v>0</v>
          </cell>
          <cell r="AA28">
            <v>2363.4720000000002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1299</v>
          </cell>
          <cell r="S29">
            <v>0</v>
          </cell>
          <cell r="T29">
            <v>0</v>
          </cell>
          <cell r="U29">
            <v>0</v>
          </cell>
          <cell r="V29">
            <v>946.423</v>
          </cell>
          <cell r="X29">
            <v>0</v>
          </cell>
          <cell r="Y29">
            <v>0</v>
          </cell>
          <cell r="Z29">
            <v>0</v>
          </cell>
          <cell r="AA29">
            <v>749.62800000000004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40.481000000000002</v>
          </cell>
          <cell r="X31">
            <v>0</v>
          </cell>
          <cell r="Y31">
            <v>0</v>
          </cell>
          <cell r="Z31">
            <v>0</v>
          </cell>
          <cell r="AA31">
            <v>12.254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D33" t="str">
            <v>Equity Research Projections</v>
          </cell>
          <cell r="E33">
            <v>0</v>
          </cell>
          <cell r="F33">
            <v>0</v>
          </cell>
          <cell r="G33">
            <v>0</v>
          </cell>
          <cell r="I33" t="str">
            <v>Equity Research Projections</v>
          </cell>
          <cell r="J33">
            <v>0</v>
          </cell>
          <cell r="K33">
            <v>0</v>
          </cell>
          <cell r="L33">
            <v>0</v>
          </cell>
          <cell r="N33" t="str">
            <v>Equity Research Projections</v>
          </cell>
          <cell r="O33">
            <v>0</v>
          </cell>
          <cell r="P33">
            <v>0</v>
          </cell>
          <cell r="Q33">
            <v>0</v>
          </cell>
          <cell r="S33" t="str">
            <v>Equity Research Projections</v>
          </cell>
          <cell r="T33">
            <v>0</v>
          </cell>
          <cell r="U33">
            <v>0</v>
          </cell>
          <cell r="V33">
            <v>0</v>
          </cell>
          <cell r="X33" t="str">
            <v>Projections</v>
          </cell>
          <cell r="Y33">
            <v>0</v>
          </cell>
          <cell r="Z33">
            <v>0</v>
          </cell>
          <cell r="AA33">
            <v>0</v>
          </cell>
        </row>
        <row r="34">
          <cell r="D34">
            <v>39813</v>
          </cell>
          <cell r="E34">
            <v>40178</v>
          </cell>
          <cell r="F34">
            <v>40543</v>
          </cell>
          <cell r="G34">
            <v>0</v>
          </cell>
          <cell r="I34">
            <v>39813</v>
          </cell>
          <cell r="J34">
            <v>40178</v>
          </cell>
          <cell r="K34">
            <v>40543</v>
          </cell>
          <cell r="L34">
            <v>0</v>
          </cell>
          <cell r="N34">
            <v>39813</v>
          </cell>
          <cell r="O34">
            <v>40178</v>
          </cell>
          <cell r="P34">
            <v>40543</v>
          </cell>
          <cell r="Q34">
            <v>0</v>
          </cell>
          <cell r="S34">
            <v>39813</v>
          </cell>
          <cell r="T34">
            <v>40178</v>
          </cell>
          <cell r="U34">
            <v>40543</v>
          </cell>
          <cell r="V34">
            <v>0</v>
          </cell>
          <cell r="X34">
            <v>39813</v>
          </cell>
          <cell r="Y34">
            <v>40178</v>
          </cell>
          <cell r="Z34">
            <v>40543</v>
          </cell>
          <cell r="AA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 t="str">
            <v>CS</v>
          </cell>
          <cell r="I35">
            <v>0</v>
          </cell>
          <cell r="J35">
            <v>0</v>
          </cell>
          <cell r="K35">
            <v>0</v>
          </cell>
          <cell r="L35" t="str">
            <v>CS</v>
          </cell>
          <cell r="N35">
            <v>0</v>
          </cell>
          <cell r="O35">
            <v>0</v>
          </cell>
          <cell r="P35">
            <v>0</v>
          </cell>
          <cell r="Q35" t="str">
            <v>Canaccord</v>
          </cell>
          <cell r="S35">
            <v>0</v>
          </cell>
          <cell r="T35">
            <v>0</v>
          </cell>
          <cell r="U35">
            <v>0</v>
          </cell>
          <cell r="V35" t="str">
            <v>Oppenh.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</row>
        <row r="36">
          <cell r="D36">
            <v>0</v>
          </cell>
          <cell r="E36">
            <v>0</v>
          </cell>
          <cell r="F36">
            <v>0</v>
          </cell>
          <cell r="G36" t="str">
            <v>3.26.08</v>
          </cell>
          <cell r="I36">
            <v>0</v>
          </cell>
          <cell r="J36">
            <v>0</v>
          </cell>
          <cell r="K36">
            <v>0</v>
          </cell>
          <cell r="L36" t="str">
            <v>3.11.08</v>
          </cell>
          <cell r="N36">
            <v>0</v>
          </cell>
          <cell r="O36">
            <v>0</v>
          </cell>
          <cell r="P36">
            <v>0</v>
          </cell>
          <cell r="Q36" t="str">
            <v>3.17.08</v>
          </cell>
          <cell r="S36">
            <v>0</v>
          </cell>
          <cell r="T36">
            <v>0</v>
          </cell>
          <cell r="U36">
            <v>0</v>
          </cell>
          <cell r="V36" t="str">
            <v>3.4.08</v>
          </cell>
          <cell r="X36">
            <v>0</v>
          </cell>
          <cell r="Y36">
            <v>0</v>
          </cell>
          <cell r="Z36">
            <v>0</v>
          </cell>
          <cell r="AA36" t="str">
            <v>N/A</v>
          </cell>
        </row>
        <row r="37">
          <cell r="D37">
            <v>17212.3</v>
          </cell>
          <cell r="E37">
            <v>23582.799999999999</v>
          </cell>
          <cell r="F37" t="str">
            <v>N/A</v>
          </cell>
          <cell r="G37">
            <v>0</v>
          </cell>
          <cell r="I37">
            <v>8674</v>
          </cell>
          <cell r="J37">
            <v>9977.9</v>
          </cell>
          <cell r="K37" t="str">
            <v>N/A</v>
          </cell>
          <cell r="L37">
            <v>0</v>
          </cell>
          <cell r="N37">
            <v>19258</v>
          </cell>
          <cell r="O37">
            <v>23102</v>
          </cell>
          <cell r="P37" t="str">
            <v>N/A</v>
          </cell>
          <cell r="Q37">
            <v>0</v>
          </cell>
          <cell r="S37">
            <v>6817.4</v>
          </cell>
          <cell r="T37">
            <v>7462.5</v>
          </cell>
          <cell r="U37" t="str">
            <v>N/A</v>
          </cell>
          <cell r="V37">
            <v>0</v>
          </cell>
          <cell r="X37">
            <v>5800.6792722400005</v>
          </cell>
          <cell r="Y37">
            <v>6499.7832878501285</v>
          </cell>
          <cell r="Z37">
            <v>7217.2457674924335</v>
          </cell>
          <cell r="AA37">
            <v>0</v>
          </cell>
        </row>
        <row r="38">
          <cell r="D38">
            <v>10118</v>
          </cell>
          <cell r="E38">
            <v>13567</v>
          </cell>
          <cell r="F38" t="str">
            <v>N/A</v>
          </cell>
          <cell r="G38">
            <v>0</v>
          </cell>
          <cell r="I38">
            <v>3135.2</v>
          </cell>
          <cell r="J38">
            <v>3645.8</v>
          </cell>
          <cell r="K38" t="str">
            <v>N/A</v>
          </cell>
          <cell r="L38">
            <v>0</v>
          </cell>
          <cell r="N38">
            <v>1407</v>
          </cell>
          <cell r="O38">
            <v>1783</v>
          </cell>
          <cell r="P38" t="str">
            <v>N/A</v>
          </cell>
          <cell r="Q38">
            <v>0</v>
          </cell>
          <cell r="S38">
            <v>890.072</v>
          </cell>
          <cell r="T38">
            <v>1047.8820000000001</v>
          </cell>
          <cell r="U38" t="str">
            <v>N/A</v>
          </cell>
          <cell r="V38">
            <v>0</v>
          </cell>
          <cell r="X38">
            <v>2044.8728779244573</v>
          </cell>
          <cell r="Y38">
            <v>2194.3259206832022</v>
          </cell>
          <cell r="Z38">
            <v>2379.5092743993891</v>
          </cell>
          <cell r="AA38">
            <v>0</v>
          </cell>
        </row>
        <row r="39">
          <cell r="D39">
            <v>8674</v>
          </cell>
          <cell r="E39">
            <v>11422</v>
          </cell>
          <cell r="F39" t="str">
            <v>N/A</v>
          </cell>
          <cell r="G39">
            <v>0</v>
          </cell>
          <cell r="I39">
            <v>2734.9</v>
          </cell>
          <cell r="J39">
            <v>3139.6</v>
          </cell>
          <cell r="K39" t="str">
            <v>N/A</v>
          </cell>
          <cell r="L39">
            <v>0</v>
          </cell>
          <cell r="N39">
            <v>1148</v>
          </cell>
          <cell r="O39">
            <v>1497</v>
          </cell>
          <cell r="P39" t="str">
            <v>N/A</v>
          </cell>
          <cell r="Q39">
            <v>0</v>
          </cell>
          <cell r="S39">
            <v>443.14400000000001</v>
          </cell>
          <cell r="T39">
            <v>578.88200000000006</v>
          </cell>
          <cell r="U39" t="str">
            <v>N/A</v>
          </cell>
          <cell r="V39">
            <v>0</v>
          </cell>
          <cell r="X39">
            <v>1432.8207579244572</v>
          </cell>
          <cell r="Y39">
            <v>1578.32069072897</v>
          </cell>
          <cell r="Z39">
            <v>1671.0582269896497</v>
          </cell>
          <cell r="AA39">
            <v>0</v>
          </cell>
        </row>
        <row r="40">
          <cell r="D40">
            <v>21.16</v>
          </cell>
          <cell r="E40">
            <v>26.93</v>
          </cell>
          <cell r="F40" t="str">
            <v>N/A</v>
          </cell>
          <cell r="G40">
            <v>0</v>
          </cell>
          <cell r="I40">
            <v>1.65</v>
          </cell>
          <cell r="J40">
            <v>1.94</v>
          </cell>
          <cell r="K40" t="str">
            <v>N/A</v>
          </cell>
          <cell r="L40">
            <v>0</v>
          </cell>
          <cell r="N40">
            <v>1.86</v>
          </cell>
          <cell r="O40">
            <v>2.4</v>
          </cell>
          <cell r="P40" t="str">
            <v>N/A</v>
          </cell>
          <cell r="Q40">
            <v>0</v>
          </cell>
          <cell r="S40">
            <v>1.61</v>
          </cell>
          <cell r="T40">
            <v>1.97</v>
          </cell>
          <cell r="U40" t="str">
            <v>N/A</v>
          </cell>
          <cell r="V40">
            <v>0</v>
          </cell>
          <cell r="X40">
            <v>0.85927835704476285</v>
          </cell>
          <cell r="Y40">
            <v>0.86938385434911991</v>
          </cell>
          <cell r="Z40">
            <v>0.89630839110580873</v>
          </cell>
          <cell r="AA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D42" t="str">
            <v>Diluted Shares Calculation</v>
          </cell>
          <cell r="E42">
            <v>0</v>
          </cell>
          <cell r="F42">
            <v>0</v>
          </cell>
          <cell r="G42">
            <v>0</v>
          </cell>
          <cell r="I42" t="str">
            <v>Diluted Shares Calculation</v>
          </cell>
          <cell r="J42">
            <v>0</v>
          </cell>
          <cell r="K42">
            <v>0</v>
          </cell>
          <cell r="L42">
            <v>0</v>
          </cell>
          <cell r="N42" t="str">
            <v>Diluted Shares Calculation</v>
          </cell>
          <cell r="O42">
            <v>0</v>
          </cell>
          <cell r="P42">
            <v>0</v>
          </cell>
          <cell r="Q42">
            <v>0</v>
          </cell>
          <cell r="S42" t="str">
            <v>Diluted Shares Calculation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548.27</v>
          </cell>
          <cell r="I43">
            <v>0</v>
          </cell>
          <cell r="J43">
            <v>0</v>
          </cell>
          <cell r="K43">
            <v>0</v>
          </cell>
          <cell r="L43">
            <v>26.3</v>
          </cell>
          <cell r="N43">
            <v>0</v>
          </cell>
          <cell r="O43">
            <v>0</v>
          </cell>
          <cell r="P43">
            <v>0</v>
          </cell>
          <cell r="Q43">
            <v>74.209999999999994</v>
          </cell>
          <cell r="S43">
            <v>0</v>
          </cell>
          <cell r="T43">
            <v>0</v>
          </cell>
          <cell r="U43">
            <v>0</v>
          </cell>
          <cell r="V43">
            <v>50.88</v>
          </cell>
          <cell r="X43">
            <v>0</v>
          </cell>
          <cell r="Y43">
            <v>0</v>
          </cell>
          <cell r="Z43">
            <v>0</v>
          </cell>
          <cell r="AA43">
            <v>19.05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313.37888800000002</v>
          </cell>
          <cell r="I44">
            <v>0</v>
          </cell>
          <cell r="J44">
            <v>0</v>
          </cell>
          <cell r="K44">
            <v>0</v>
          </cell>
          <cell r="L44">
            <v>1327.9471149999999</v>
          </cell>
          <cell r="N44">
            <v>0</v>
          </cell>
          <cell r="O44">
            <v>0</v>
          </cell>
          <cell r="P44">
            <v>0</v>
          </cell>
          <cell r="Q44">
            <v>416.81769000000003</v>
          </cell>
          <cell r="S44">
            <v>0</v>
          </cell>
          <cell r="T44">
            <v>0</v>
          </cell>
          <cell r="U44">
            <v>0</v>
          </cell>
          <cell r="V44">
            <v>277.99080800000002</v>
          </cell>
          <cell r="X44">
            <v>0</v>
          </cell>
          <cell r="Y44">
            <v>0</v>
          </cell>
          <cell r="Z44">
            <v>0</v>
          </cell>
          <cell r="AA44">
            <v>1337.165049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D46">
            <v>0</v>
          </cell>
          <cell r="E46" t="str">
            <v>Total</v>
          </cell>
          <cell r="F46" t="str">
            <v>Strike</v>
          </cell>
          <cell r="G46" t="str">
            <v>Dilution</v>
          </cell>
          <cell r="I46">
            <v>0</v>
          </cell>
          <cell r="J46" t="str">
            <v>Total</v>
          </cell>
          <cell r="K46" t="str">
            <v>Strike</v>
          </cell>
          <cell r="L46" t="str">
            <v>Dilution</v>
          </cell>
          <cell r="N46">
            <v>0</v>
          </cell>
          <cell r="O46" t="str">
            <v>Total</v>
          </cell>
          <cell r="P46" t="str">
            <v>Strike</v>
          </cell>
          <cell r="Q46" t="str">
            <v>Dilution</v>
          </cell>
          <cell r="S46">
            <v>0</v>
          </cell>
          <cell r="T46" t="str">
            <v>Total</v>
          </cell>
          <cell r="U46" t="str">
            <v>Strike</v>
          </cell>
          <cell r="V46" t="str">
            <v>Dilution</v>
          </cell>
          <cell r="X46">
            <v>0</v>
          </cell>
          <cell r="Y46" t="str">
            <v>Total</v>
          </cell>
          <cell r="Z46" t="str">
            <v>Strike</v>
          </cell>
          <cell r="AA46" t="str">
            <v>Dilution</v>
          </cell>
        </row>
        <row r="47">
          <cell r="D47">
            <v>0</v>
          </cell>
          <cell r="E47">
            <v>2.2786330000000001</v>
          </cell>
          <cell r="F47">
            <v>18.07</v>
          </cell>
          <cell r="G47">
            <v>2.2035333259160632</v>
          </cell>
          <cell r="I47">
            <v>0</v>
          </cell>
          <cell r="J47">
            <v>117.86199999999999</v>
          </cell>
          <cell r="K47">
            <v>32.450000000000003</v>
          </cell>
          <cell r="L47">
            <v>0</v>
          </cell>
          <cell r="N47">
            <v>0</v>
          </cell>
          <cell r="O47">
            <v>18.182309999999973</v>
          </cell>
          <cell r="P47">
            <v>17.46</v>
          </cell>
          <cell r="Q47">
            <v>13.904407660692607</v>
          </cell>
          <cell r="S47">
            <v>0</v>
          </cell>
          <cell r="T47">
            <v>0.91200000000000003</v>
          </cell>
          <cell r="U47">
            <v>6.05</v>
          </cell>
          <cell r="V47">
            <v>0.80355660377358495</v>
          </cell>
          <cell r="X47">
            <v>0</v>
          </cell>
          <cell r="Y47">
            <v>180.39699999999999</v>
          </cell>
          <cell r="Z47">
            <v>29.36</v>
          </cell>
          <cell r="AA47">
            <v>0</v>
          </cell>
        </row>
        <row r="48">
          <cell r="D48">
            <v>0</v>
          </cell>
          <cell r="E48">
            <v>1.678669</v>
          </cell>
          <cell r="F48">
            <v>176.42</v>
          </cell>
          <cell r="G48">
            <v>1.138513994291134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1.6779999999999999</v>
          </cell>
          <cell r="U48">
            <v>14.64</v>
          </cell>
          <cell r="V48">
            <v>1.1951792452830188</v>
          </cell>
          <cell r="X48">
            <v>0</v>
          </cell>
          <cell r="Y48">
            <v>36.567219512195123</v>
          </cell>
          <cell r="Z48">
            <v>22.55</v>
          </cell>
          <cell r="AA48">
            <v>0</v>
          </cell>
        </row>
        <row r="49">
          <cell r="D49">
            <v>0</v>
          </cell>
          <cell r="E49">
            <v>1.3914390000000001</v>
          </cell>
          <cell r="F49">
            <v>274.52</v>
          </cell>
          <cell r="G49">
            <v>0.69474241933718794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3.4550000000000001</v>
          </cell>
          <cell r="U49">
            <v>25.18</v>
          </cell>
          <cell r="V49">
            <v>1.7451552672955977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D50">
            <v>0</v>
          </cell>
          <cell r="E50">
            <v>1.7895179999999999</v>
          </cell>
          <cell r="F50">
            <v>329.55</v>
          </cell>
          <cell r="G50">
            <v>0.71388800583654044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4.0270000000000001</v>
          </cell>
          <cell r="U50">
            <v>34.28</v>
          </cell>
          <cell r="V50">
            <v>1.3138404088050311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0</v>
          </cell>
          <cell r="E51">
            <v>1.469211</v>
          </cell>
          <cell r="F51">
            <v>449.9</v>
          </cell>
          <cell r="G51">
            <v>0.26360422067594436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1.8660000000000001</v>
          </cell>
          <cell r="U51">
            <v>47.39</v>
          </cell>
          <cell r="V51">
            <v>0.127994103773585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D52">
            <v>0</v>
          </cell>
          <cell r="E52">
            <v>3.7215069999999999</v>
          </cell>
          <cell r="F52">
            <v>556.91999999999996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0.06</v>
          </cell>
          <cell r="U52">
            <v>51.23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D53">
            <v>0</v>
          </cell>
          <cell r="E53">
            <v>0.15057699999999999</v>
          </cell>
          <cell r="F53">
            <v>663.13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0.01</v>
          </cell>
          <cell r="U53">
            <v>68.180000000000007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D54">
            <v>0</v>
          </cell>
          <cell r="E54">
            <v>5.2652999999999998E-2</v>
          </cell>
          <cell r="F54">
            <v>718.16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2E-3</v>
          </cell>
          <cell r="U54">
            <v>71.91</v>
          </cell>
          <cell r="V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2.4E-2</v>
          </cell>
          <cell r="U55">
            <v>102.12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318.39316996605692</v>
          </cell>
          <cell r="I56">
            <v>0</v>
          </cell>
          <cell r="J56">
            <v>0</v>
          </cell>
          <cell r="K56">
            <v>0</v>
          </cell>
          <cell r="L56">
            <v>1327.9471149999999</v>
          </cell>
          <cell r="N56">
            <v>0</v>
          </cell>
          <cell r="O56">
            <v>0</v>
          </cell>
          <cell r="P56">
            <v>0</v>
          </cell>
          <cell r="Q56">
            <v>430.72209766069261</v>
          </cell>
          <cell r="S56">
            <v>0</v>
          </cell>
          <cell r="T56">
            <v>0</v>
          </cell>
          <cell r="U56">
            <v>0</v>
          </cell>
          <cell r="V56">
            <v>283.17653362893083</v>
          </cell>
          <cell r="X56">
            <v>0</v>
          </cell>
          <cell r="Y56">
            <v>0</v>
          </cell>
          <cell r="Z56">
            <v>0</v>
          </cell>
          <cell r="AA56">
            <v>1337.165049</v>
          </cell>
        </row>
        <row r="57">
          <cell r="D57">
            <v>0</v>
          </cell>
          <cell r="G57">
            <v>0</v>
          </cell>
          <cell r="I57">
            <v>0</v>
          </cell>
          <cell r="L57">
            <v>0</v>
          </cell>
          <cell r="N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A57">
            <v>0</v>
          </cell>
        </row>
        <row r="58">
          <cell r="D58" t="str">
            <v>Valuation Metrics</v>
          </cell>
          <cell r="E58">
            <v>0</v>
          </cell>
          <cell r="F58">
            <v>0</v>
          </cell>
          <cell r="G58">
            <v>0</v>
          </cell>
          <cell r="I58" t="str">
            <v>Valuation Metrics</v>
          </cell>
          <cell r="J58">
            <v>0</v>
          </cell>
          <cell r="K58">
            <v>0</v>
          </cell>
          <cell r="L58">
            <v>0</v>
          </cell>
          <cell r="N58" t="str">
            <v>Valuation Metrics</v>
          </cell>
          <cell r="O58">
            <v>0</v>
          </cell>
          <cell r="P58">
            <v>0</v>
          </cell>
          <cell r="Q58">
            <v>0</v>
          </cell>
          <cell r="S58" t="str">
            <v>Valuation Metrics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174565.42329729002</v>
          </cell>
          <cell r="I60">
            <v>0</v>
          </cell>
          <cell r="J60">
            <v>0</v>
          </cell>
          <cell r="K60">
            <v>0</v>
          </cell>
          <cell r="L60">
            <v>34925.0091245</v>
          </cell>
          <cell r="N60">
            <v>0</v>
          </cell>
          <cell r="O60">
            <v>0</v>
          </cell>
          <cell r="P60">
            <v>0</v>
          </cell>
          <cell r="Q60">
            <v>31963.886867399997</v>
          </cell>
          <cell r="S60">
            <v>0</v>
          </cell>
          <cell r="T60">
            <v>0</v>
          </cell>
          <cell r="U60">
            <v>0</v>
          </cell>
          <cell r="V60">
            <v>14408.022031040002</v>
          </cell>
          <cell r="X60">
            <v>0</v>
          </cell>
          <cell r="Y60">
            <v>0</v>
          </cell>
          <cell r="Z60">
            <v>0</v>
          </cell>
          <cell r="AA60">
            <v>25472.994183449999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159287.11629729002</v>
          </cell>
          <cell r="I61">
            <v>0</v>
          </cell>
          <cell r="J61">
            <v>0</v>
          </cell>
          <cell r="K61">
            <v>0</v>
          </cell>
          <cell r="L61">
            <v>29889.317124500001</v>
          </cell>
          <cell r="N61">
            <v>0</v>
          </cell>
          <cell r="O61">
            <v>0</v>
          </cell>
          <cell r="P61">
            <v>0</v>
          </cell>
          <cell r="Q61">
            <v>30150.886867399997</v>
          </cell>
          <cell r="S61">
            <v>0</v>
          </cell>
          <cell r="T61">
            <v>0</v>
          </cell>
          <cell r="U61">
            <v>0</v>
          </cell>
          <cell r="V61">
            <v>13008.817031040002</v>
          </cell>
          <cell r="X61">
            <v>0</v>
          </cell>
          <cell r="Y61">
            <v>0</v>
          </cell>
          <cell r="Z61">
            <v>0</v>
          </cell>
          <cell r="AA61">
            <v>18509.098078758339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1.29</v>
          </cell>
          <cell r="I62">
            <v>0</v>
          </cell>
          <cell r="J62">
            <v>0</v>
          </cell>
          <cell r="K62">
            <v>0</v>
          </cell>
          <cell r="L62">
            <v>1.96</v>
          </cell>
          <cell r="N62">
            <v>0</v>
          </cell>
          <cell r="O62">
            <v>0</v>
          </cell>
          <cell r="P62">
            <v>0</v>
          </cell>
          <cell r="Q62">
            <v>1.28</v>
          </cell>
          <cell r="S62">
            <v>0</v>
          </cell>
          <cell r="T62">
            <v>0</v>
          </cell>
          <cell r="U62">
            <v>0</v>
          </cell>
          <cell r="V62">
            <v>0.8</v>
          </cell>
          <cell r="X62">
            <v>0</v>
          </cell>
          <cell r="Y62">
            <v>0</v>
          </cell>
          <cell r="Z62">
            <v>0</v>
          </cell>
          <cell r="AA62">
            <v>1.39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D64" t="str">
            <v>Valuation Multiples</v>
          </cell>
          <cell r="E64">
            <v>0</v>
          </cell>
          <cell r="F64">
            <v>0</v>
          </cell>
          <cell r="G64">
            <v>0</v>
          </cell>
          <cell r="I64" t="str">
            <v>Valuation Multiples</v>
          </cell>
          <cell r="J64">
            <v>0</v>
          </cell>
          <cell r="K64">
            <v>0</v>
          </cell>
          <cell r="L64">
            <v>0</v>
          </cell>
          <cell r="N64" t="str">
            <v>Valuation Multiples</v>
          </cell>
          <cell r="O64">
            <v>0</v>
          </cell>
          <cell r="P64">
            <v>0</v>
          </cell>
          <cell r="Q64">
            <v>0</v>
          </cell>
          <cell r="S64" t="str">
            <v>Valuation Multiples</v>
          </cell>
          <cell r="T64">
            <v>0</v>
          </cell>
          <cell r="U64">
            <v>0</v>
          </cell>
          <cell r="V64">
            <v>0</v>
          </cell>
          <cell r="X64" t="str">
            <v>Valuation Multiples</v>
          </cell>
          <cell r="Y64">
            <v>0</v>
          </cell>
          <cell r="Z64">
            <v>0</v>
          </cell>
          <cell r="AA64">
            <v>0</v>
          </cell>
        </row>
        <row r="65">
          <cell r="D65" t="str">
            <v>TTM</v>
          </cell>
          <cell r="E65">
            <v>39813</v>
          </cell>
          <cell r="F65">
            <v>40178</v>
          </cell>
          <cell r="G65">
            <v>40543</v>
          </cell>
          <cell r="I65" t="str">
            <v>TTM</v>
          </cell>
          <cell r="J65">
            <v>39813</v>
          </cell>
          <cell r="K65">
            <v>40178</v>
          </cell>
          <cell r="L65">
            <v>40543</v>
          </cell>
          <cell r="N65" t="str">
            <v>TTM</v>
          </cell>
          <cell r="O65">
            <v>39813</v>
          </cell>
          <cell r="P65">
            <v>40178</v>
          </cell>
          <cell r="Q65">
            <v>40543</v>
          </cell>
          <cell r="S65" t="str">
            <v>TTM</v>
          </cell>
          <cell r="T65">
            <v>39813</v>
          </cell>
          <cell r="U65">
            <v>40178</v>
          </cell>
          <cell r="V65">
            <v>40543</v>
          </cell>
          <cell r="X65" t="str">
            <v>TTM</v>
          </cell>
          <cell r="Y65">
            <v>39813</v>
          </cell>
          <cell r="Z65">
            <v>40178</v>
          </cell>
          <cell r="AA65">
            <v>40543</v>
          </cell>
        </row>
        <row r="66">
          <cell r="D66">
            <v>13.660886917754295</v>
          </cell>
          <cell r="E66">
            <v>9.2542609818147508</v>
          </cell>
          <cell r="F66">
            <v>6.7543767617623871</v>
          </cell>
          <cell r="G66" t="str">
            <v>N/A</v>
          </cell>
          <cell r="I66">
            <v>3.8957293312760704</v>
          </cell>
          <cell r="J66">
            <v>3.4458516399008534</v>
          </cell>
          <cell r="K66">
            <v>2.9955518821094622</v>
          </cell>
          <cell r="L66" t="str">
            <v>N/A</v>
          </cell>
          <cell r="N66">
            <v>2.0324156971621163</v>
          </cell>
          <cell r="O66">
            <v>1.5656291861771729</v>
          </cell>
          <cell r="P66">
            <v>1.305120200303004</v>
          </cell>
          <cell r="Q66" t="str">
            <v>N/A</v>
          </cell>
          <cell r="S66">
            <v>2.0411078262719649</v>
          </cell>
          <cell r="T66">
            <v>1.908178635702761</v>
          </cell>
          <cell r="U66">
            <v>1.7432250627859298</v>
          </cell>
          <cell r="V66" t="str">
            <v>N/A</v>
          </cell>
          <cell r="X66">
            <v>3.6203104970958528</v>
          </cell>
          <cell r="Y66">
            <v>3.1908501073893771</v>
          </cell>
          <cell r="Z66">
            <v>2.8476484921207916</v>
          </cell>
          <cell r="AA66">
            <v>2.564565303030987</v>
          </cell>
        </row>
        <row r="67">
          <cell r="D67">
            <v>23.016027892146514</v>
          </cell>
          <cell r="E67">
            <v>15.742944880143311</v>
          </cell>
          <cell r="F67">
            <v>11.740776612168499</v>
          </cell>
          <cell r="G67" t="str">
            <v>N/A</v>
          </cell>
          <cell r="I67">
            <v>10.279586772665647</v>
          </cell>
          <cell r="J67">
            <v>9.5334642525197761</v>
          </cell>
          <cell r="K67">
            <v>8.1982876527785393</v>
          </cell>
          <cell r="L67" t="str">
            <v>N/A</v>
          </cell>
          <cell r="N67">
            <v>27.535056499908674</v>
          </cell>
          <cell r="O67">
            <v>21.429201753660269</v>
          </cell>
          <cell r="P67">
            <v>16.910200149971956</v>
          </cell>
          <cell r="Q67" t="str">
            <v>N/A</v>
          </cell>
          <cell r="S67">
            <v>15.930015479652194</v>
          </cell>
          <cell r="T67">
            <v>14.615465974707666</v>
          </cell>
          <cell r="U67">
            <v>12.414391153813121</v>
          </cell>
          <cell r="V67" t="str">
            <v>N/A</v>
          </cell>
          <cell r="X67">
            <v>9.604967052350057</v>
          </cell>
          <cell r="Y67">
            <v>9.0514663667235116</v>
          </cell>
          <cell r="Z67">
            <v>8.4349812870986565</v>
          </cell>
          <cell r="AA67">
            <v>7.7785358005928398</v>
          </cell>
        </row>
        <row r="68">
          <cell r="D68">
            <v>26.757246004363136</v>
          </cell>
          <cell r="E68">
            <v>18.363744096989858</v>
          </cell>
          <cell r="F68">
            <v>13.945641419829279</v>
          </cell>
          <cell r="G68" t="str">
            <v>N/A</v>
          </cell>
          <cell r="I68">
            <v>12.961930397960735</v>
          </cell>
          <cell r="J68">
            <v>10.92885192310505</v>
          </cell>
          <cell r="K68">
            <v>9.5201035560262461</v>
          </cell>
          <cell r="L68" t="str">
            <v>N/A</v>
          </cell>
          <cell r="N68">
            <v>35.513412093521787</v>
          </cell>
          <cell r="O68">
            <v>26.263838734668987</v>
          </cell>
          <cell r="P68">
            <v>20.140872990915163</v>
          </cell>
          <cell r="Q68" t="str">
            <v>N/A</v>
          </cell>
          <cell r="S68">
            <v>28.665652364944126</v>
          </cell>
          <cell r="T68">
            <v>29.355733195169069</v>
          </cell>
          <cell r="U68">
            <v>22.472312200137509</v>
          </cell>
          <cell r="V68" t="str">
            <v>N/A</v>
          </cell>
          <cell r="X68">
            <v>14.598934153909395</v>
          </cell>
          <cell r="Y68">
            <v>12.917943836582941</v>
          </cell>
          <cell r="Z68">
            <v>11.727083214127825</v>
          </cell>
          <cell r="AA68">
            <v>11.07627357312486</v>
          </cell>
        </row>
        <row r="69">
          <cell r="D69">
            <v>40.068712699875825</v>
          </cell>
          <cell r="E69">
            <v>25.910680529300567</v>
          </cell>
          <cell r="F69">
            <v>20.359079093947269</v>
          </cell>
          <cell r="G69" t="str">
            <v>N/A</v>
          </cell>
          <cell r="I69">
            <v>20.293334406637868</v>
          </cell>
          <cell r="J69">
            <v>15.939393939393941</v>
          </cell>
          <cell r="K69">
            <v>13.556701030927837</v>
          </cell>
          <cell r="L69" t="str">
            <v>N/A</v>
          </cell>
          <cell r="N69">
            <v>50.025646556694568</v>
          </cell>
          <cell r="O69">
            <v>39.897849462365585</v>
          </cell>
          <cell r="P69">
            <v>30.920833333333331</v>
          </cell>
          <cell r="Q69" t="str">
            <v>N/A</v>
          </cell>
          <cell r="S69">
            <v>29.370473425989786</v>
          </cell>
          <cell r="T69">
            <v>31.602484472049689</v>
          </cell>
          <cell r="U69">
            <v>25.827411167512693</v>
          </cell>
          <cell r="V69" t="str">
            <v>N/A</v>
          </cell>
          <cell r="X69">
            <v>22.134138998436278</v>
          </cell>
          <cell r="Y69">
            <v>22.169765878331809</v>
          </cell>
          <cell r="Z69">
            <v>21.912070145657502</v>
          </cell>
          <cell r="AA69">
            <v>21.253845427573552</v>
          </cell>
        </row>
        <row r="70">
          <cell r="D70">
            <v>0</v>
          </cell>
          <cell r="G70">
            <v>0</v>
          </cell>
          <cell r="I70">
            <v>0</v>
          </cell>
          <cell r="L70">
            <v>0</v>
          </cell>
          <cell r="N70">
            <v>0</v>
          </cell>
          <cell r="Q70">
            <v>0</v>
          </cell>
          <cell r="S70">
            <v>0</v>
          </cell>
          <cell r="V70">
            <v>0</v>
          </cell>
          <cell r="X70">
            <v>0</v>
          </cell>
          <cell r="AA70">
            <v>0</v>
          </cell>
        </row>
        <row r="71">
          <cell r="D71" t="str">
            <v>Lookup Variables</v>
          </cell>
          <cell r="E71">
            <v>0</v>
          </cell>
          <cell r="F71">
            <v>0</v>
          </cell>
          <cell r="G71">
            <v>0</v>
          </cell>
          <cell r="I71" t="str">
            <v>Lookup Variables</v>
          </cell>
          <cell r="J71">
            <v>0</v>
          </cell>
          <cell r="K71">
            <v>0</v>
          </cell>
          <cell r="L71">
            <v>0</v>
          </cell>
          <cell r="N71" t="str">
            <v>Lookup Variables</v>
          </cell>
          <cell r="O71">
            <v>0</v>
          </cell>
          <cell r="P71">
            <v>0</v>
          </cell>
          <cell r="Q71">
            <v>0</v>
          </cell>
          <cell r="S71" t="str">
            <v>Lookup Variables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17212.3</v>
          </cell>
          <cell r="I73">
            <v>0</v>
          </cell>
          <cell r="J73">
            <v>0</v>
          </cell>
          <cell r="K73">
            <v>0</v>
          </cell>
          <cell r="L73">
            <v>8674</v>
          </cell>
          <cell r="N73">
            <v>0</v>
          </cell>
          <cell r="O73">
            <v>0</v>
          </cell>
          <cell r="P73">
            <v>0</v>
          </cell>
          <cell r="Q73">
            <v>19258</v>
          </cell>
          <cell r="S73">
            <v>0</v>
          </cell>
          <cell r="T73">
            <v>0</v>
          </cell>
          <cell r="U73">
            <v>0</v>
          </cell>
          <cell r="V73">
            <v>6817.4</v>
          </cell>
          <cell r="X73">
            <v>0</v>
          </cell>
          <cell r="Y73">
            <v>0</v>
          </cell>
          <cell r="Z73">
            <v>0</v>
          </cell>
          <cell r="AA73">
            <v>5800.6792722400005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10118</v>
          </cell>
          <cell r="I74">
            <v>0</v>
          </cell>
          <cell r="J74">
            <v>0</v>
          </cell>
          <cell r="K74">
            <v>0</v>
          </cell>
          <cell r="L74">
            <v>3135.2</v>
          </cell>
          <cell r="N74">
            <v>0</v>
          </cell>
          <cell r="O74">
            <v>0</v>
          </cell>
          <cell r="P74">
            <v>0</v>
          </cell>
          <cell r="Q74">
            <v>1407</v>
          </cell>
          <cell r="S74">
            <v>0</v>
          </cell>
          <cell r="T74">
            <v>0</v>
          </cell>
          <cell r="U74">
            <v>0</v>
          </cell>
          <cell r="V74">
            <v>890.072</v>
          </cell>
          <cell r="X74">
            <v>0</v>
          </cell>
          <cell r="Y74">
            <v>0</v>
          </cell>
          <cell r="Z74">
            <v>0</v>
          </cell>
          <cell r="AA74">
            <v>2044.8728779244573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8674</v>
          </cell>
          <cell r="I75">
            <v>0</v>
          </cell>
          <cell r="J75">
            <v>0</v>
          </cell>
          <cell r="K75">
            <v>0</v>
          </cell>
          <cell r="L75">
            <v>2734.9</v>
          </cell>
          <cell r="N75">
            <v>0</v>
          </cell>
          <cell r="O75">
            <v>0</v>
          </cell>
          <cell r="P75">
            <v>0</v>
          </cell>
          <cell r="Q75">
            <v>1148</v>
          </cell>
          <cell r="S75">
            <v>0</v>
          </cell>
          <cell r="T75">
            <v>0</v>
          </cell>
          <cell r="U75">
            <v>0</v>
          </cell>
          <cell r="V75">
            <v>443.14400000000001</v>
          </cell>
          <cell r="X75">
            <v>0</v>
          </cell>
          <cell r="Y75">
            <v>0</v>
          </cell>
          <cell r="Z75">
            <v>0</v>
          </cell>
          <cell r="AA75">
            <v>1432.8207579244572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21.16</v>
          </cell>
          <cell r="I76">
            <v>0</v>
          </cell>
          <cell r="J76">
            <v>0</v>
          </cell>
          <cell r="K76">
            <v>0</v>
          </cell>
          <cell r="L76">
            <v>1.65</v>
          </cell>
          <cell r="N76">
            <v>0</v>
          </cell>
          <cell r="O76">
            <v>0</v>
          </cell>
          <cell r="P76">
            <v>0</v>
          </cell>
          <cell r="Q76">
            <v>1.86</v>
          </cell>
          <cell r="S76">
            <v>0</v>
          </cell>
          <cell r="T76">
            <v>0</v>
          </cell>
          <cell r="U76">
            <v>0</v>
          </cell>
          <cell r="V76">
            <v>1.61</v>
          </cell>
          <cell r="X76">
            <v>0</v>
          </cell>
          <cell r="Y76">
            <v>0</v>
          </cell>
          <cell r="Z76">
            <v>0</v>
          </cell>
          <cell r="AA76">
            <v>0.85927835704476285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23582.799999999999</v>
          </cell>
          <cell r="I78">
            <v>0</v>
          </cell>
          <cell r="J78">
            <v>0</v>
          </cell>
          <cell r="K78">
            <v>0</v>
          </cell>
          <cell r="L78">
            <v>9977.9</v>
          </cell>
          <cell r="N78">
            <v>0</v>
          </cell>
          <cell r="O78">
            <v>0</v>
          </cell>
          <cell r="P78">
            <v>0</v>
          </cell>
          <cell r="Q78">
            <v>23102</v>
          </cell>
          <cell r="S78">
            <v>0</v>
          </cell>
          <cell r="T78">
            <v>0</v>
          </cell>
          <cell r="U78">
            <v>0</v>
          </cell>
          <cell r="V78">
            <v>7462.5</v>
          </cell>
          <cell r="X78">
            <v>0</v>
          </cell>
          <cell r="Y78">
            <v>0</v>
          </cell>
          <cell r="Z78">
            <v>0</v>
          </cell>
          <cell r="AA78">
            <v>6499.7832878501285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13567</v>
          </cell>
          <cell r="I79">
            <v>0</v>
          </cell>
          <cell r="J79">
            <v>0</v>
          </cell>
          <cell r="K79">
            <v>0</v>
          </cell>
          <cell r="L79">
            <v>3645.8</v>
          </cell>
          <cell r="N79">
            <v>0</v>
          </cell>
          <cell r="O79">
            <v>0</v>
          </cell>
          <cell r="P79">
            <v>0</v>
          </cell>
          <cell r="Q79">
            <v>1783</v>
          </cell>
          <cell r="S79">
            <v>0</v>
          </cell>
          <cell r="T79">
            <v>0</v>
          </cell>
          <cell r="U79">
            <v>0</v>
          </cell>
          <cell r="V79">
            <v>1047.8820000000001</v>
          </cell>
          <cell r="X79">
            <v>0</v>
          </cell>
          <cell r="Y79">
            <v>0</v>
          </cell>
          <cell r="Z79">
            <v>0</v>
          </cell>
          <cell r="AA79">
            <v>2194.3259206832022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11422</v>
          </cell>
          <cell r="I80">
            <v>0</v>
          </cell>
          <cell r="J80">
            <v>0</v>
          </cell>
          <cell r="K80">
            <v>0</v>
          </cell>
          <cell r="L80">
            <v>3139.6</v>
          </cell>
          <cell r="N80">
            <v>0</v>
          </cell>
          <cell r="O80">
            <v>0</v>
          </cell>
          <cell r="P80">
            <v>0</v>
          </cell>
          <cell r="Q80">
            <v>1497</v>
          </cell>
          <cell r="S80">
            <v>0</v>
          </cell>
          <cell r="T80">
            <v>0</v>
          </cell>
          <cell r="U80">
            <v>0</v>
          </cell>
          <cell r="V80">
            <v>578.88200000000006</v>
          </cell>
          <cell r="X80">
            <v>0</v>
          </cell>
          <cell r="Y80">
            <v>0</v>
          </cell>
          <cell r="Z80">
            <v>0</v>
          </cell>
          <cell r="AA80">
            <v>1578.32069072897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26.93</v>
          </cell>
          <cell r="I81">
            <v>0</v>
          </cell>
          <cell r="J81">
            <v>0</v>
          </cell>
          <cell r="K81">
            <v>0</v>
          </cell>
          <cell r="L81">
            <v>1.94</v>
          </cell>
          <cell r="N81">
            <v>0</v>
          </cell>
          <cell r="O81">
            <v>0</v>
          </cell>
          <cell r="P81">
            <v>0</v>
          </cell>
          <cell r="Q81">
            <v>2.4</v>
          </cell>
          <cell r="S81">
            <v>0</v>
          </cell>
          <cell r="T81">
            <v>0</v>
          </cell>
          <cell r="U81">
            <v>0</v>
          </cell>
          <cell r="V81">
            <v>1.97</v>
          </cell>
          <cell r="X81">
            <v>0</v>
          </cell>
          <cell r="Y81">
            <v>0</v>
          </cell>
          <cell r="Z81">
            <v>0</v>
          </cell>
          <cell r="AA81">
            <v>0.86938385434911991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 t="str">
            <v>N/A</v>
          </cell>
          <cell r="I83">
            <v>0</v>
          </cell>
          <cell r="J83">
            <v>0</v>
          </cell>
          <cell r="K83">
            <v>0</v>
          </cell>
          <cell r="L83" t="str">
            <v>N/A</v>
          </cell>
          <cell r="N83">
            <v>0</v>
          </cell>
          <cell r="O83">
            <v>0</v>
          </cell>
          <cell r="P83">
            <v>0</v>
          </cell>
          <cell r="Q83" t="str">
            <v>N/A</v>
          </cell>
          <cell r="S83">
            <v>0</v>
          </cell>
          <cell r="T83">
            <v>0</v>
          </cell>
          <cell r="U83">
            <v>0</v>
          </cell>
          <cell r="V83" t="str">
            <v>N/A</v>
          </cell>
          <cell r="X83">
            <v>0</v>
          </cell>
          <cell r="Y83">
            <v>0</v>
          </cell>
          <cell r="Z83">
            <v>0</v>
          </cell>
          <cell r="AA83">
            <v>7217.2457674924335</v>
          </cell>
        </row>
        <row r="84">
          <cell r="D84">
            <v>0</v>
          </cell>
          <cell r="E84">
            <v>0</v>
          </cell>
          <cell r="F84">
            <v>0</v>
          </cell>
          <cell r="G84" t="str">
            <v>N/A</v>
          </cell>
          <cell r="I84">
            <v>0</v>
          </cell>
          <cell r="J84">
            <v>0</v>
          </cell>
          <cell r="K84">
            <v>0</v>
          </cell>
          <cell r="L84" t="str">
            <v>N/A</v>
          </cell>
          <cell r="N84">
            <v>0</v>
          </cell>
          <cell r="O84">
            <v>0</v>
          </cell>
          <cell r="P84">
            <v>0</v>
          </cell>
          <cell r="Q84" t="str">
            <v>N/A</v>
          </cell>
          <cell r="S84">
            <v>0</v>
          </cell>
          <cell r="T84">
            <v>0</v>
          </cell>
          <cell r="U84">
            <v>0</v>
          </cell>
          <cell r="V84" t="str">
            <v>N/A</v>
          </cell>
          <cell r="X84">
            <v>0</v>
          </cell>
          <cell r="Y84">
            <v>0</v>
          </cell>
          <cell r="Z84">
            <v>0</v>
          </cell>
          <cell r="AA84">
            <v>2379.5092743993891</v>
          </cell>
        </row>
        <row r="85">
          <cell r="D85">
            <v>0</v>
          </cell>
          <cell r="E85">
            <v>0</v>
          </cell>
          <cell r="F85">
            <v>0</v>
          </cell>
          <cell r="G85" t="str">
            <v>N/A</v>
          </cell>
          <cell r="I85">
            <v>0</v>
          </cell>
          <cell r="J85">
            <v>0</v>
          </cell>
          <cell r="K85">
            <v>0</v>
          </cell>
          <cell r="L85" t="str">
            <v>N/A</v>
          </cell>
          <cell r="N85">
            <v>0</v>
          </cell>
          <cell r="O85">
            <v>0</v>
          </cell>
          <cell r="P85">
            <v>0</v>
          </cell>
          <cell r="Q85" t="str">
            <v>N/A</v>
          </cell>
          <cell r="S85">
            <v>0</v>
          </cell>
          <cell r="T85">
            <v>0</v>
          </cell>
          <cell r="U85">
            <v>0</v>
          </cell>
          <cell r="V85" t="str">
            <v>N/A</v>
          </cell>
          <cell r="X85">
            <v>0</v>
          </cell>
          <cell r="Y85">
            <v>0</v>
          </cell>
          <cell r="Z85">
            <v>0</v>
          </cell>
          <cell r="AA85">
            <v>1671.0582269896497</v>
          </cell>
        </row>
        <row r="86">
          <cell r="D86">
            <v>0</v>
          </cell>
          <cell r="E86">
            <v>0</v>
          </cell>
          <cell r="F86">
            <v>0</v>
          </cell>
          <cell r="G86" t="str">
            <v>N/A</v>
          </cell>
          <cell r="I86">
            <v>0</v>
          </cell>
          <cell r="J86">
            <v>0</v>
          </cell>
          <cell r="K86">
            <v>0</v>
          </cell>
          <cell r="L86" t="str">
            <v>N/A</v>
          </cell>
          <cell r="N86">
            <v>0</v>
          </cell>
          <cell r="O86">
            <v>0</v>
          </cell>
          <cell r="P86">
            <v>0</v>
          </cell>
          <cell r="Q86" t="str">
            <v>N/A</v>
          </cell>
          <cell r="S86">
            <v>0</v>
          </cell>
          <cell r="T86">
            <v>0</v>
          </cell>
          <cell r="U86">
            <v>0</v>
          </cell>
          <cell r="V86" t="str">
            <v>N/A</v>
          </cell>
          <cell r="X86">
            <v>0</v>
          </cell>
          <cell r="Y86">
            <v>0</v>
          </cell>
          <cell r="Z86">
            <v>0</v>
          </cell>
          <cell r="AA86">
            <v>0.89630839110580873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13.660886917754295</v>
          </cell>
          <cell r="I88">
            <v>0</v>
          </cell>
          <cell r="J88">
            <v>0</v>
          </cell>
          <cell r="K88">
            <v>0</v>
          </cell>
          <cell r="L88">
            <v>3.8957293312760704</v>
          </cell>
          <cell r="N88">
            <v>0</v>
          </cell>
          <cell r="O88">
            <v>0</v>
          </cell>
          <cell r="P88">
            <v>0</v>
          </cell>
          <cell r="Q88">
            <v>2.0324156971621163</v>
          </cell>
          <cell r="S88">
            <v>0</v>
          </cell>
          <cell r="T88">
            <v>0</v>
          </cell>
          <cell r="U88">
            <v>0</v>
          </cell>
          <cell r="V88">
            <v>2.0411078262719649</v>
          </cell>
          <cell r="X88">
            <v>0</v>
          </cell>
          <cell r="Y88">
            <v>0</v>
          </cell>
          <cell r="Z88">
            <v>0</v>
          </cell>
          <cell r="AA88">
            <v>3.6203104970958528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23.016027892146514</v>
          </cell>
          <cell r="I89">
            <v>0</v>
          </cell>
          <cell r="J89">
            <v>0</v>
          </cell>
          <cell r="K89">
            <v>0</v>
          </cell>
          <cell r="L89">
            <v>10.279586772665647</v>
          </cell>
          <cell r="N89">
            <v>0</v>
          </cell>
          <cell r="O89">
            <v>0</v>
          </cell>
          <cell r="P89">
            <v>0</v>
          </cell>
          <cell r="Q89">
            <v>27.535056499908674</v>
          </cell>
          <cell r="S89">
            <v>0</v>
          </cell>
          <cell r="T89">
            <v>0</v>
          </cell>
          <cell r="U89">
            <v>0</v>
          </cell>
          <cell r="V89">
            <v>15.930015479652194</v>
          </cell>
          <cell r="X89">
            <v>0</v>
          </cell>
          <cell r="Y89">
            <v>0</v>
          </cell>
          <cell r="Z89">
            <v>0</v>
          </cell>
          <cell r="AA89">
            <v>9.604967052350057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26.757246004363136</v>
          </cell>
          <cell r="I90">
            <v>0</v>
          </cell>
          <cell r="J90">
            <v>0</v>
          </cell>
          <cell r="K90">
            <v>0</v>
          </cell>
          <cell r="L90">
            <v>12.961930397960735</v>
          </cell>
          <cell r="N90">
            <v>0</v>
          </cell>
          <cell r="O90">
            <v>0</v>
          </cell>
          <cell r="P90">
            <v>0</v>
          </cell>
          <cell r="Q90">
            <v>35.513412093521787</v>
          </cell>
          <cell r="S90">
            <v>0</v>
          </cell>
          <cell r="T90">
            <v>0</v>
          </cell>
          <cell r="U90">
            <v>0</v>
          </cell>
          <cell r="V90">
            <v>28.665652364944126</v>
          </cell>
          <cell r="X90">
            <v>0</v>
          </cell>
          <cell r="Y90">
            <v>0</v>
          </cell>
          <cell r="Z90">
            <v>0</v>
          </cell>
          <cell r="AA90">
            <v>14.598934153909395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40.068712699875825</v>
          </cell>
          <cell r="I91">
            <v>0</v>
          </cell>
          <cell r="J91">
            <v>0</v>
          </cell>
          <cell r="K91">
            <v>0</v>
          </cell>
          <cell r="L91">
            <v>20.293334406637868</v>
          </cell>
          <cell r="N91">
            <v>0</v>
          </cell>
          <cell r="O91">
            <v>0</v>
          </cell>
          <cell r="P91">
            <v>0</v>
          </cell>
          <cell r="Q91">
            <v>50.025646556694568</v>
          </cell>
          <cell r="S91">
            <v>0</v>
          </cell>
          <cell r="T91">
            <v>0</v>
          </cell>
          <cell r="U91">
            <v>0</v>
          </cell>
          <cell r="V91">
            <v>29.370473425989786</v>
          </cell>
          <cell r="X91">
            <v>0</v>
          </cell>
          <cell r="Y91">
            <v>0</v>
          </cell>
          <cell r="Z91">
            <v>0</v>
          </cell>
          <cell r="AA91">
            <v>22.134138998436278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9.2542609818147508</v>
          </cell>
          <cell r="I93">
            <v>0</v>
          </cell>
          <cell r="J93">
            <v>0</v>
          </cell>
          <cell r="K93">
            <v>0</v>
          </cell>
          <cell r="L93">
            <v>3.4458516399008534</v>
          </cell>
          <cell r="N93">
            <v>0</v>
          </cell>
          <cell r="O93">
            <v>0</v>
          </cell>
          <cell r="P93">
            <v>0</v>
          </cell>
          <cell r="Q93">
            <v>1.5656291861771729</v>
          </cell>
          <cell r="S93">
            <v>0</v>
          </cell>
          <cell r="T93">
            <v>0</v>
          </cell>
          <cell r="U93">
            <v>0</v>
          </cell>
          <cell r="V93">
            <v>1.908178635702761</v>
          </cell>
          <cell r="X93">
            <v>0</v>
          </cell>
          <cell r="Y93">
            <v>0</v>
          </cell>
          <cell r="Z93">
            <v>0</v>
          </cell>
          <cell r="AA93">
            <v>3.1908501073893771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15.742944880143311</v>
          </cell>
          <cell r="I94">
            <v>0</v>
          </cell>
          <cell r="J94">
            <v>0</v>
          </cell>
          <cell r="K94">
            <v>0</v>
          </cell>
          <cell r="L94">
            <v>9.5334642525197761</v>
          </cell>
          <cell r="N94">
            <v>0</v>
          </cell>
          <cell r="O94">
            <v>0</v>
          </cell>
          <cell r="P94">
            <v>0</v>
          </cell>
          <cell r="Q94">
            <v>21.429201753660269</v>
          </cell>
          <cell r="S94">
            <v>0</v>
          </cell>
          <cell r="T94">
            <v>0</v>
          </cell>
          <cell r="U94">
            <v>0</v>
          </cell>
          <cell r="V94">
            <v>14.615465974707666</v>
          </cell>
          <cell r="X94">
            <v>0</v>
          </cell>
          <cell r="Y94">
            <v>0</v>
          </cell>
          <cell r="Z94">
            <v>0</v>
          </cell>
          <cell r="AA94">
            <v>9.0514663667235116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18.363744096989858</v>
          </cell>
          <cell r="I95">
            <v>0</v>
          </cell>
          <cell r="J95">
            <v>0</v>
          </cell>
          <cell r="K95">
            <v>0</v>
          </cell>
          <cell r="L95">
            <v>10.92885192310505</v>
          </cell>
          <cell r="N95">
            <v>0</v>
          </cell>
          <cell r="O95">
            <v>0</v>
          </cell>
          <cell r="P95">
            <v>0</v>
          </cell>
          <cell r="Q95">
            <v>26.263838734668987</v>
          </cell>
          <cell r="S95">
            <v>0</v>
          </cell>
          <cell r="T95">
            <v>0</v>
          </cell>
          <cell r="U95">
            <v>0</v>
          </cell>
          <cell r="V95">
            <v>29.355733195169069</v>
          </cell>
          <cell r="X95">
            <v>0</v>
          </cell>
          <cell r="Y95">
            <v>0</v>
          </cell>
          <cell r="Z95">
            <v>0</v>
          </cell>
          <cell r="AA95">
            <v>12.917943836582941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25.910680529300567</v>
          </cell>
          <cell r="I96">
            <v>0</v>
          </cell>
          <cell r="J96">
            <v>0</v>
          </cell>
          <cell r="K96">
            <v>0</v>
          </cell>
          <cell r="L96">
            <v>15.939393939393941</v>
          </cell>
          <cell r="N96">
            <v>0</v>
          </cell>
          <cell r="O96">
            <v>0</v>
          </cell>
          <cell r="P96">
            <v>0</v>
          </cell>
          <cell r="Q96">
            <v>39.897849462365585</v>
          </cell>
          <cell r="S96">
            <v>0</v>
          </cell>
          <cell r="T96">
            <v>0</v>
          </cell>
          <cell r="U96">
            <v>0</v>
          </cell>
          <cell r="V96">
            <v>31.602484472049689</v>
          </cell>
          <cell r="X96">
            <v>0</v>
          </cell>
          <cell r="Y96">
            <v>0</v>
          </cell>
          <cell r="Z96">
            <v>0</v>
          </cell>
          <cell r="AA96">
            <v>22.169765878331809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6.7543767617623871</v>
          </cell>
          <cell r="I98">
            <v>0</v>
          </cell>
          <cell r="J98">
            <v>0</v>
          </cell>
          <cell r="K98">
            <v>0</v>
          </cell>
          <cell r="L98">
            <v>2.9955518821094622</v>
          </cell>
          <cell r="N98">
            <v>0</v>
          </cell>
          <cell r="O98">
            <v>0</v>
          </cell>
          <cell r="P98">
            <v>0</v>
          </cell>
          <cell r="Q98">
            <v>1.305120200303004</v>
          </cell>
          <cell r="S98">
            <v>0</v>
          </cell>
          <cell r="T98">
            <v>0</v>
          </cell>
          <cell r="U98">
            <v>0</v>
          </cell>
          <cell r="V98">
            <v>1.7432250627859298</v>
          </cell>
          <cell r="X98">
            <v>0</v>
          </cell>
          <cell r="Y98">
            <v>0</v>
          </cell>
          <cell r="Z98">
            <v>0</v>
          </cell>
          <cell r="AA98">
            <v>2.8476484921207916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11.740776612168499</v>
          </cell>
          <cell r="I99">
            <v>0</v>
          </cell>
          <cell r="J99">
            <v>0</v>
          </cell>
          <cell r="K99">
            <v>0</v>
          </cell>
          <cell r="L99">
            <v>8.1982876527785393</v>
          </cell>
          <cell r="N99">
            <v>0</v>
          </cell>
          <cell r="O99">
            <v>0</v>
          </cell>
          <cell r="P99">
            <v>0</v>
          </cell>
          <cell r="Q99">
            <v>16.910200149971956</v>
          </cell>
          <cell r="S99">
            <v>0</v>
          </cell>
          <cell r="T99">
            <v>0</v>
          </cell>
          <cell r="U99">
            <v>0</v>
          </cell>
          <cell r="V99">
            <v>12.414391153813121</v>
          </cell>
          <cell r="X99">
            <v>0</v>
          </cell>
          <cell r="Y99">
            <v>0</v>
          </cell>
          <cell r="Z99">
            <v>0</v>
          </cell>
          <cell r="AA99">
            <v>8.4349812870986565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13.945641419829279</v>
          </cell>
          <cell r="I100">
            <v>0</v>
          </cell>
          <cell r="J100">
            <v>0</v>
          </cell>
          <cell r="K100">
            <v>0</v>
          </cell>
          <cell r="L100">
            <v>9.5201035560262461</v>
          </cell>
          <cell r="N100">
            <v>0</v>
          </cell>
          <cell r="O100">
            <v>0</v>
          </cell>
          <cell r="P100">
            <v>0</v>
          </cell>
          <cell r="Q100">
            <v>20.140872990915163</v>
          </cell>
          <cell r="S100">
            <v>0</v>
          </cell>
          <cell r="T100">
            <v>0</v>
          </cell>
          <cell r="U100">
            <v>0</v>
          </cell>
          <cell r="V100">
            <v>22.472312200137509</v>
          </cell>
          <cell r="X100">
            <v>0</v>
          </cell>
          <cell r="Y100">
            <v>0</v>
          </cell>
          <cell r="Z100">
            <v>0</v>
          </cell>
          <cell r="AA100">
            <v>11.727083214127825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20.359079093947269</v>
          </cell>
          <cell r="I101">
            <v>0</v>
          </cell>
          <cell r="J101">
            <v>0</v>
          </cell>
          <cell r="K101">
            <v>0</v>
          </cell>
          <cell r="L101">
            <v>13.556701030927837</v>
          </cell>
          <cell r="N101">
            <v>0</v>
          </cell>
          <cell r="O101">
            <v>0</v>
          </cell>
          <cell r="P101">
            <v>0</v>
          </cell>
          <cell r="Q101">
            <v>30.920833333333331</v>
          </cell>
          <cell r="S101">
            <v>0</v>
          </cell>
          <cell r="T101">
            <v>0</v>
          </cell>
          <cell r="U101">
            <v>0</v>
          </cell>
          <cell r="V101">
            <v>25.827411167512693</v>
          </cell>
          <cell r="X101">
            <v>0</v>
          </cell>
          <cell r="Y101">
            <v>0</v>
          </cell>
          <cell r="Z101">
            <v>0</v>
          </cell>
          <cell r="AA101">
            <v>21.912070145657502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 t="str">
            <v>N/A</v>
          </cell>
          <cell r="I103">
            <v>0</v>
          </cell>
          <cell r="J103">
            <v>0</v>
          </cell>
          <cell r="K103">
            <v>0</v>
          </cell>
          <cell r="L103" t="str">
            <v>N/A</v>
          </cell>
          <cell r="N103">
            <v>0</v>
          </cell>
          <cell r="O103">
            <v>0</v>
          </cell>
          <cell r="P103">
            <v>0</v>
          </cell>
          <cell r="Q103" t="str">
            <v>N/A</v>
          </cell>
          <cell r="S103">
            <v>0</v>
          </cell>
          <cell r="T103">
            <v>0</v>
          </cell>
          <cell r="U103">
            <v>0</v>
          </cell>
          <cell r="V103" t="str">
            <v>N/A</v>
          </cell>
          <cell r="X103">
            <v>0</v>
          </cell>
          <cell r="Y103">
            <v>0</v>
          </cell>
          <cell r="Z103">
            <v>0</v>
          </cell>
          <cell r="AA103">
            <v>2.564565303030987</v>
          </cell>
        </row>
        <row r="104">
          <cell r="D104">
            <v>0</v>
          </cell>
          <cell r="E104">
            <v>0</v>
          </cell>
          <cell r="F104">
            <v>0</v>
          </cell>
          <cell r="G104" t="str">
            <v>N/A</v>
          </cell>
          <cell r="I104">
            <v>0</v>
          </cell>
          <cell r="J104">
            <v>0</v>
          </cell>
          <cell r="K104">
            <v>0</v>
          </cell>
          <cell r="L104" t="str">
            <v>N/A</v>
          </cell>
          <cell r="N104">
            <v>0</v>
          </cell>
          <cell r="O104">
            <v>0</v>
          </cell>
          <cell r="P104">
            <v>0</v>
          </cell>
          <cell r="Q104" t="str">
            <v>N/A</v>
          </cell>
          <cell r="S104">
            <v>0</v>
          </cell>
          <cell r="T104">
            <v>0</v>
          </cell>
          <cell r="U104">
            <v>0</v>
          </cell>
          <cell r="V104" t="str">
            <v>N/A</v>
          </cell>
          <cell r="X104">
            <v>0</v>
          </cell>
          <cell r="Y104">
            <v>0</v>
          </cell>
          <cell r="Z104">
            <v>0</v>
          </cell>
          <cell r="AA104">
            <v>7.7785358005928398</v>
          </cell>
        </row>
        <row r="105">
          <cell r="D105">
            <v>0</v>
          </cell>
          <cell r="E105">
            <v>0</v>
          </cell>
          <cell r="F105">
            <v>0</v>
          </cell>
          <cell r="G105" t="str">
            <v>N/A</v>
          </cell>
          <cell r="I105">
            <v>0</v>
          </cell>
          <cell r="J105">
            <v>0</v>
          </cell>
          <cell r="K105">
            <v>0</v>
          </cell>
          <cell r="L105" t="str">
            <v>N/A</v>
          </cell>
          <cell r="N105">
            <v>0</v>
          </cell>
          <cell r="O105">
            <v>0</v>
          </cell>
          <cell r="P105">
            <v>0</v>
          </cell>
          <cell r="Q105" t="str">
            <v>N/A</v>
          </cell>
          <cell r="S105">
            <v>0</v>
          </cell>
          <cell r="T105">
            <v>0</v>
          </cell>
          <cell r="U105">
            <v>0</v>
          </cell>
          <cell r="V105" t="str">
            <v>N/A</v>
          </cell>
          <cell r="X105">
            <v>0</v>
          </cell>
          <cell r="Y105">
            <v>0</v>
          </cell>
          <cell r="Z105">
            <v>0</v>
          </cell>
          <cell r="AA105">
            <v>11.07627357312486</v>
          </cell>
        </row>
        <row r="106">
          <cell r="D106">
            <v>0</v>
          </cell>
          <cell r="E106">
            <v>0</v>
          </cell>
          <cell r="F106">
            <v>0</v>
          </cell>
          <cell r="G106" t="str">
            <v>N/A</v>
          </cell>
          <cell r="I106">
            <v>0</v>
          </cell>
          <cell r="J106">
            <v>0</v>
          </cell>
          <cell r="K106">
            <v>0</v>
          </cell>
          <cell r="L106" t="str">
            <v>N/A</v>
          </cell>
          <cell r="N106">
            <v>0</v>
          </cell>
          <cell r="O106">
            <v>0</v>
          </cell>
          <cell r="P106">
            <v>0</v>
          </cell>
          <cell r="Q106" t="str">
            <v>N/A</v>
          </cell>
          <cell r="S106">
            <v>0</v>
          </cell>
          <cell r="T106">
            <v>0</v>
          </cell>
          <cell r="U106">
            <v>0</v>
          </cell>
          <cell r="V106" t="str">
            <v>N/A</v>
          </cell>
          <cell r="X106">
            <v>0</v>
          </cell>
          <cell r="Y106">
            <v>0</v>
          </cell>
          <cell r="Z106">
            <v>0</v>
          </cell>
          <cell r="AA106">
            <v>21.253845427573552</v>
          </cell>
        </row>
      </sheetData>
      <sheetData sheetId="8">
        <row r="24">
          <cell r="E24">
            <v>5362.30610469166</v>
          </cell>
        </row>
      </sheetData>
      <sheetData sheetId="9"/>
      <sheetData sheetId="10"/>
      <sheetData sheetId="11">
        <row r="2">
          <cell r="D2">
            <v>0</v>
          </cell>
          <cell r="E2">
            <v>0</v>
          </cell>
          <cell r="F2">
            <v>0</v>
          </cell>
          <cell r="G2" t="str">
            <v>AQNT</v>
          </cell>
          <cell r="I2">
            <v>0</v>
          </cell>
          <cell r="J2">
            <v>0</v>
          </cell>
          <cell r="K2">
            <v>0</v>
          </cell>
          <cell r="L2" t="str">
            <v>DBLK</v>
          </cell>
          <cell r="N2">
            <v>0</v>
          </cell>
          <cell r="O2">
            <v>0</v>
          </cell>
          <cell r="P2">
            <v>0</v>
          </cell>
          <cell r="Q2" t="str">
            <v>DTAS</v>
          </cell>
          <cell r="S2">
            <v>0</v>
          </cell>
          <cell r="T2">
            <v>0</v>
          </cell>
          <cell r="U2">
            <v>0</v>
          </cell>
          <cell r="V2" t="str">
            <v>RTMD</v>
          </cell>
          <cell r="X2">
            <v>0</v>
          </cell>
          <cell r="Y2">
            <v>0</v>
          </cell>
          <cell r="Z2">
            <v>0</v>
          </cell>
          <cell r="AA2" t="str">
            <v>VTRU</v>
          </cell>
          <cell r="AC2">
            <v>0</v>
          </cell>
          <cell r="AD2">
            <v>0</v>
          </cell>
          <cell r="AE2">
            <v>0</v>
          </cell>
          <cell r="AF2" t="str">
            <v>IVIL</v>
          </cell>
          <cell r="AH2">
            <v>0</v>
          </cell>
          <cell r="AI2">
            <v>0</v>
          </cell>
          <cell r="AJ2">
            <v>0</v>
          </cell>
          <cell r="AK2" t="str">
            <v>TFSM</v>
          </cell>
        </row>
        <row r="3">
          <cell r="D3">
            <v>0</v>
          </cell>
          <cell r="E3">
            <v>0</v>
          </cell>
          <cell r="F3">
            <v>0</v>
          </cell>
          <cell r="G3" t="str">
            <v>aQuantive</v>
          </cell>
          <cell r="I3">
            <v>0</v>
          </cell>
          <cell r="J3">
            <v>0</v>
          </cell>
          <cell r="K3">
            <v>0</v>
          </cell>
          <cell r="L3" t="str">
            <v>DoubleClick</v>
          </cell>
          <cell r="N3">
            <v>0</v>
          </cell>
          <cell r="O3">
            <v>0</v>
          </cell>
          <cell r="P3">
            <v>0</v>
          </cell>
          <cell r="Q3" t="str">
            <v>Digitas</v>
          </cell>
          <cell r="S3">
            <v>0</v>
          </cell>
          <cell r="T3">
            <v>0</v>
          </cell>
          <cell r="U3">
            <v>0</v>
          </cell>
          <cell r="V3" t="str">
            <v>Right Media (Remaining 80%)</v>
          </cell>
          <cell r="X3">
            <v>0</v>
          </cell>
          <cell r="Y3">
            <v>0</v>
          </cell>
          <cell r="Z3">
            <v>0</v>
          </cell>
          <cell r="AA3" t="str">
            <v>Vertrue</v>
          </cell>
          <cell r="AC3">
            <v>0</v>
          </cell>
          <cell r="AD3">
            <v>0</v>
          </cell>
          <cell r="AE3">
            <v>0</v>
          </cell>
          <cell r="AF3" t="str">
            <v>iVillage</v>
          </cell>
          <cell r="AH3">
            <v>0</v>
          </cell>
          <cell r="AI3">
            <v>0</v>
          </cell>
          <cell r="AJ3">
            <v>0</v>
          </cell>
          <cell r="AK3" t="str">
            <v>24/7 Real Media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 t="str">
            <v>Microsoft</v>
          </cell>
          <cell r="I5">
            <v>0</v>
          </cell>
          <cell r="J5">
            <v>0</v>
          </cell>
          <cell r="K5">
            <v>0</v>
          </cell>
          <cell r="L5" t="str">
            <v>Google</v>
          </cell>
          <cell r="N5">
            <v>0</v>
          </cell>
          <cell r="O5">
            <v>0</v>
          </cell>
          <cell r="P5">
            <v>0</v>
          </cell>
          <cell r="Q5" t="str">
            <v>Publicis</v>
          </cell>
          <cell r="S5">
            <v>0</v>
          </cell>
          <cell r="T5">
            <v>0</v>
          </cell>
          <cell r="U5">
            <v>0</v>
          </cell>
          <cell r="V5" t="str">
            <v>Yahoo</v>
          </cell>
          <cell r="X5">
            <v>0</v>
          </cell>
          <cell r="Y5">
            <v>0</v>
          </cell>
          <cell r="Z5">
            <v>0</v>
          </cell>
          <cell r="AA5" t="str">
            <v>Investor Group</v>
          </cell>
          <cell r="AC5">
            <v>0</v>
          </cell>
          <cell r="AD5">
            <v>0</v>
          </cell>
          <cell r="AE5">
            <v>0</v>
          </cell>
          <cell r="AF5" t="str">
            <v>NBC Universal</v>
          </cell>
          <cell r="AH5">
            <v>0</v>
          </cell>
          <cell r="AI5">
            <v>0</v>
          </cell>
          <cell r="AJ5">
            <v>0</v>
          </cell>
          <cell r="AK5" t="str">
            <v>WPP Group</v>
          </cell>
        </row>
        <row r="6">
          <cell r="D6" t="str">
            <v>Calendarization</v>
          </cell>
          <cell r="E6">
            <v>0</v>
          </cell>
          <cell r="F6">
            <v>0</v>
          </cell>
          <cell r="G6">
            <v>0</v>
          </cell>
          <cell r="I6" t="str">
            <v>Calendarization</v>
          </cell>
          <cell r="J6">
            <v>0</v>
          </cell>
          <cell r="K6">
            <v>0</v>
          </cell>
          <cell r="L6">
            <v>0</v>
          </cell>
          <cell r="N6" t="str">
            <v>Calendarization</v>
          </cell>
          <cell r="O6">
            <v>0</v>
          </cell>
          <cell r="P6">
            <v>0</v>
          </cell>
          <cell r="Q6">
            <v>0</v>
          </cell>
          <cell r="S6" t="str">
            <v>Calendarization</v>
          </cell>
          <cell r="T6">
            <v>0</v>
          </cell>
          <cell r="U6">
            <v>0</v>
          </cell>
          <cell r="V6">
            <v>0</v>
          </cell>
          <cell r="X6" t="str">
            <v>Calendarization</v>
          </cell>
          <cell r="Y6">
            <v>0</v>
          </cell>
          <cell r="Z6">
            <v>0</v>
          </cell>
          <cell r="AA6">
            <v>0</v>
          </cell>
          <cell r="AC6" t="str">
            <v>Calendarization</v>
          </cell>
          <cell r="AD6">
            <v>0</v>
          </cell>
          <cell r="AE6">
            <v>0</v>
          </cell>
          <cell r="AF6">
            <v>0</v>
          </cell>
          <cell r="AH6" t="str">
            <v>Calendarization</v>
          </cell>
          <cell r="AI6">
            <v>0</v>
          </cell>
          <cell r="AJ6">
            <v>0</v>
          </cell>
          <cell r="AK6">
            <v>0</v>
          </cell>
        </row>
        <row r="7">
          <cell r="D7" t="str">
            <v>Old Partial</v>
          </cell>
          <cell r="E7" t="str">
            <v>New Partial</v>
          </cell>
          <cell r="F7" t="str">
            <v>FY</v>
          </cell>
          <cell r="G7" t="str">
            <v>TTM</v>
          </cell>
          <cell r="I7" t="str">
            <v>Old Partial</v>
          </cell>
          <cell r="J7" t="str">
            <v>New Partial</v>
          </cell>
          <cell r="K7" t="str">
            <v>FY</v>
          </cell>
          <cell r="L7" t="str">
            <v>TTM</v>
          </cell>
          <cell r="N7" t="str">
            <v>Old Partial</v>
          </cell>
          <cell r="O7" t="str">
            <v>New Partial</v>
          </cell>
          <cell r="P7" t="str">
            <v>FY</v>
          </cell>
          <cell r="Q7" t="str">
            <v>TTM</v>
          </cell>
          <cell r="S7" t="str">
            <v>Old Partial</v>
          </cell>
          <cell r="T7" t="str">
            <v>New Partial</v>
          </cell>
          <cell r="U7" t="str">
            <v>FY</v>
          </cell>
          <cell r="V7" t="str">
            <v>TTM</v>
          </cell>
          <cell r="X7" t="str">
            <v>Old Partial</v>
          </cell>
          <cell r="Y7" t="str">
            <v>New Partial</v>
          </cell>
          <cell r="Z7" t="str">
            <v>FY</v>
          </cell>
          <cell r="AA7" t="str">
            <v>TTM</v>
          </cell>
          <cell r="AC7" t="str">
            <v>Old Partial</v>
          </cell>
          <cell r="AD7" t="str">
            <v>New Partial</v>
          </cell>
          <cell r="AE7" t="str">
            <v>FY</v>
          </cell>
          <cell r="AF7" t="str">
            <v>TTM</v>
          </cell>
          <cell r="AH7" t="str">
            <v>Old Partial</v>
          </cell>
          <cell r="AI7" t="str">
            <v>New Partial</v>
          </cell>
          <cell r="AJ7" t="str">
            <v>FY</v>
          </cell>
          <cell r="AK7" t="str">
            <v>TTM</v>
          </cell>
        </row>
        <row r="8">
          <cell r="D8">
            <v>92.185000000000002</v>
          </cell>
          <cell r="E8">
            <v>142.62100000000001</v>
          </cell>
          <cell r="F8">
            <v>442.21100000000001</v>
          </cell>
          <cell r="G8">
            <v>492.64699999999999</v>
          </cell>
          <cell r="I8">
            <v>0</v>
          </cell>
          <cell r="J8">
            <v>0</v>
          </cell>
          <cell r="K8">
            <v>231.8</v>
          </cell>
          <cell r="L8">
            <v>231.8</v>
          </cell>
          <cell r="N8">
            <v>406.44900000000001</v>
          </cell>
          <cell r="O8">
            <v>553.68399999999997</v>
          </cell>
          <cell r="P8">
            <v>565.49699999999996</v>
          </cell>
          <cell r="Q8">
            <v>712.73199999999997</v>
          </cell>
          <cell r="S8">
            <v>0</v>
          </cell>
          <cell r="T8">
            <v>0</v>
          </cell>
          <cell r="U8" t="str">
            <v>N/A</v>
          </cell>
          <cell r="V8" t="str">
            <v>N/A</v>
          </cell>
          <cell r="X8">
            <v>317.65800000000002</v>
          </cell>
          <cell r="Y8">
            <v>355.90499999999997</v>
          </cell>
          <cell r="Z8">
            <v>658.85500000000002</v>
          </cell>
          <cell r="AA8">
            <v>697.10199999999998</v>
          </cell>
          <cell r="AC8">
            <v>0</v>
          </cell>
          <cell r="AD8">
            <v>0</v>
          </cell>
          <cell r="AE8">
            <v>91.061000000000007</v>
          </cell>
          <cell r="AF8">
            <v>91.061000000000007</v>
          </cell>
          <cell r="AH8">
            <v>42.941000000000003</v>
          </cell>
          <cell r="AI8">
            <v>57.662999999999997</v>
          </cell>
          <cell r="AJ8">
            <v>200.24299999999999</v>
          </cell>
          <cell r="AK8">
            <v>214.965</v>
          </cell>
        </row>
        <row r="9">
          <cell r="D9">
            <v>13.378</v>
          </cell>
          <cell r="E9">
            <v>23.588000000000001</v>
          </cell>
          <cell r="F9">
            <v>67.578000000000003</v>
          </cell>
          <cell r="G9">
            <v>77.787999999999997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149.01300000000001</v>
          </cell>
          <cell r="O9">
            <v>174.298</v>
          </cell>
          <cell r="P9">
            <v>198.066</v>
          </cell>
          <cell r="Q9">
            <v>223.35100000000003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H9">
            <v>27.266999999999999</v>
          </cell>
          <cell r="AI9">
            <v>39.052999999999997</v>
          </cell>
          <cell r="AJ9">
            <v>129.41399999999999</v>
          </cell>
          <cell r="AK9">
            <v>141.19999999999999</v>
          </cell>
        </row>
        <row r="10">
          <cell r="D10">
            <v>78.807000000000002</v>
          </cell>
          <cell r="E10">
            <v>119.03300000000002</v>
          </cell>
          <cell r="F10">
            <v>374.63300000000004</v>
          </cell>
          <cell r="G10">
            <v>414.85900000000004</v>
          </cell>
          <cell r="I10">
            <v>0</v>
          </cell>
          <cell r="J10">
            <v>0</v>
          </cell>
          <cell r="K10">
            <v>231.8</v>
          </cell>
          <cell r="L10">
            <v>231.8</v>
          </cell>
          <cell r="N10">
            <v>257.43600000000004</v>
          </cell>
          <cell r="O10">
            <v>379.38599999999997</v>
          </cell>
          <cell r="P10">
            <v>367.43099999999993</v>
          </cell>
          <cell r="Q10">
            <v>489.38099999999986</v>
          </cell>
          <cell r="S10" t="str">
            <v>N/A</v>
          </cell>
          <cell r="T10" t="str">
            <v>N/A</v>
          </cell>
          <cell r="U10" t="str">
            <v>N/A</v>
          </cell>
          <cell r="V10" t="str">
            <v>N/A</v>
          </cell>
          <cell r="X10">
            <v>317.65800000000002</v>
          </cell>
          <cell r="Y10">
            <v>355.90499999999997</v>
          </cell>
          <cell r="Z10">
            <v>658.85500000000002</v>
          </cell>
          <cell r="AA10">
            <v>697.10199999999998</v>
          </cell>
          <cell r="AC10">
            <v>0</v>
          </cell>
          <cell r="AD10">
            <v>0</v>
          </cell>
          <cell r="AE10">
            <v>91.061000000000007</v>
          </cell>
          <cell r="AF10">
            <v>91.061000000000007</v>
          </cell>
          <cell r="AH10">
            <v>15.674000000000003</v>
          </cell>
          <cell r="AI10">
            <v>18.61</v>
          </cell>
          <cell r="AJ10">
            <v>70.829000000000008</v>
          </cell>
          <cell r="AK10">
            <v>73.765000000000001</v>
          </cell>
        </row>
        <row r="11">
          <cell r="D11">
            <v>67.653999999999996</v>
          </cell>
          <cell r="E11">
            <v>100.185</v>
          </cell>
          <cell r="F11">
            <v>298.62699999999995</v>
          </cell>
          <cell r="G11">
            <v>331.15799999999996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229.60400000000001</v>
          </cell>
          <cell r="O11">
            <v>350.41800000000001</v>
          </cell>
          <cell r="P11">
            <v>329.92099999999994</v>
          </cell>
          <cell r="Q11">
            <v>450.7349999999999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283.12399999999997</v>
          </cell>
          <cell r="Y11">
            <v>323.98700000000002</v>
          </cell>
          <cell r="Z11">
            <v>593.51400000000001</v>
          </cell>
          <cell r="AA11">
            <v>634.37699999999995</v>
          </cell>
          <cell r="AC11">
            <v>0</v>
          </cell>
          <cell r="AD11">
            <v>0</v>
          </cell>
          <cell r="AE11">
            <v>83.007999999999996</v>
          </cell>
          <cell r="AF11">
            <v>83.007999999999996</v>
          </cell>
          <cell r="AH11">
            <v>22.931000000000001</v>
          </cell>
          <cell r="AI11">
            <v>18.768999999999998</v>
          </cell>
          <cell r="AJ11">
            <v>78.796000000000006</v>
          </cell>
          <cell r="AK11">
            <v>74.634</v>
          </cell>
        </row>
        <row r="12">
          <cell r="D12">
            <v>2.036</v>
          </cell>
          <cell r="E12">
            <v>2.7429999999999999</v>
          </cell>
          <cell r="F12">
            <v>9.33</v>
          </cell>
          <cell r="G12">
            <v>10.037000000000001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2.1</v>
          </cell>
          <cell r="O12">
            <v>3.1579999999999999</v>
          </cell>
          <cell r="P12">
            <v>2.8</v>
          </cell>
          <cell r="Q12">
            <v>3.8580000000000001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4.633</v>
          </cell>
          <cell r="Y12">
            <v>4.16</v>
          </cell>
          <cell r="Z12">
            <v>8.36</v>
          </cell>
          <cell r="AA12">
            <v>7.8869999999999996</v>
          </cell>
          <cell r="AC12">
            <v>0</v>
          </cell>
          <cell r="AD12">
            <v>0</v>
          </cell>
          <cell r="AE12">
            <v>6.8</v>
          </cell>
          <cell r="AF12">
            <v>6.8</v>
          </cell>
          <cell r="AH12">
            <v>1.042</v>
          </cell>
          <cell r="AI12">
            <v>0.74199999999999999</v>
          </cell>
          <cell r="AJ12">
            <v>3.8610000000000002</v>
          </cell>
          <cell r="AK12">
            <v>3.5609999999999999</v>
          </cell>
        </row>
        <row r="13">
          <cell r="D13">
            <v>3.7630000000000003</v>
          </cell>
          <cell r="E13">
            <v>5.4079999999999995</v>
          </cell>
          <cell r="F13">
            <v>16.445</v>
          </cell>
          <cell r="G13">
            <v>18.09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6.793000000000001</v>
          </cell>
          <cell r="O13">
            <v>8.5530000000000008</v>
          </cell>
          <cell r="P13">
            <v>9.5040000000000013</v>
          </cell>
          <cell r="Q13">
            <v>11.264000000000001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8.3919999999999995</v>
          </cell>
          <cell r="Y13">
            <v>8.5860000000000003</v>
          </cell>
          <cell r="Z13">
            <v>17.228999999999999</v>
          </cell>
          <cell r="AA13">
            <v>17.422999999999998</v>
          </cell>
          <cell r="AC13">
            <v>0</v>
          </cell>
          <cell r="AD13">
            <v>0</v>
          </cell>
          <cell r="AE13">
            <v>2.1060000000000008</v>
          </cell>
          <cell r="AF13">
            <v>2.1060000000000008</v>
          </cell>
          <cell r="AH13">
            <v>0.83199999999999996</v>
          </cell>
          <cell r="AI13">
            <v>1.107</v>
          </cell>
          <cell r="AJ13">
            <v>3.7989999999999999</v>
          </cell>
          <cell r="AK13">
            <v>4.0739999999999998</v>
          </cell>
        </row>
        <row r="14">
          <cell r="D14">
            <v>4.7489999999999997</v>
          </cell>
          <cell r="E14">
            <v>4.7039999999999997</v>
          </cell>
          <cell r="F14">
            <v>18.553999999999998</v>
          </cell>
          <cell r="G14">
            <v>18.509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1.5820000000000001</v>
          </cell>
          <cell r="O14">
            <v>6.1239999999999997</v>
          </cell>
          <cell r="P14">
            <v>2.3540000000000001</v>
          </cell>
          <cell r="Q14">
            <v>6.8959999999999999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X14">
            <v>2.25</v>
          </cell>
          <cell r="Y14">
            <v>2.3780000000000001</v>
          </cell>
          <cell r="Z14">
            <v>4.5309999999999997</v>
          </cell>
          <cell r="AA14">
            <v>4.6589999999999998</v>
          </cell>
          <cell r="AC14">
            <v>0</v>
          </cell>
          <cell r="AD14">
            <v>0</v>
          </cell>
          <cell r="AE14">
            <v>0.20499999999999999</v>
          </cell>
          <cell r="AF14">
            <v>0.20499999999999999</v>
          </cell>
          <cell r="AH14">
            <v>9.0389999999999997</v>
          </cell>
          <cell r="AI14">
            <v>2.7949999999999999</v>
          </cell>
          <cell r="AJ14">
            <v>20.446999999999999</v>
          </cell>
          <cell r="AK14">
            <v>14.202999999999998</v>
          </cell>
        </row>
        <row r="15">
          <cell r="D15">
            <v>1.9</v>
          </cell>
          <cell r="E15">
            <v>0</v>
          </cell>
          <cell r="F15">
            <v>0</v>
          </cell>
          <cell r="G15">
            <v>-1.9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2.39</v>
          </cell>
          <cell r="P15">
            <v>0.88100000000000001</v>
          </cell>
          <cell r="Q15">
            <v>3.2709999999999999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0.188</v>
          </cell>
          <cell r="AF15">
            <v>0.188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D17">
            <v>23.601000000000003</v>
          </cell>
          <cell r="E17">
            <v>31.70300000000001</v>
          </cell>
          <cell r="F17">
            <v>120.33500000000009</v>
          </cell>
          <cell r="G17">
            <v>128.4370000000001</v>
          </cell>
          <cell r="I17">
            <v>0</v>
          </cell>
          <cell r="J17">
            <v>0</v>
          </cell>
          <cell r="K17">
            <v>71.900000000000006</v>
          </cell>
          <cell r="L17">
            <v>71.900000000000006</v>
          </cell>
          <cell r="N17">
            <v>38.307000000000023</v>
          </cell>
          <cell r="O17">
            <v>49.192999999999962</v>
          </cell>
          <cell r="P17">
            <v>53.048999999999992</v>
          </cell>
          <cell r="Q17">
            <v>63.934999999999938</v>
          </cell>
          <cell r="S17">
            <v>0</v>
          </cell>
          <cell r="T17">
            <v>0</v>
          </cell>
          <cell r="U17" t="str">
            <v>N/A</v>
          </cell>
          <cell r="V17" t="str">
            <v>N/A</v>
          </cell>
          <cell r="X17">
            <v>49.809000000000054</v>
          </cell>
          <cell r="Y17">
            <v>47.041999999999945</v>
          </cell>
          <cell r="Z17">
            <v>95.461000000000013</v>
          </cell>
          <cell r="AA17">
            <v>92.693999999999903</v>
          </cell>
          <cell r="AC17">
            <v>0</v>
          </cell>
          <cell r="AD17">
            <v>0</v>
          </cell>
          <cell r="AE17">
            <v>17.352000000000011</v>
          </cell>
          <cell r="AF17">
            <v>17.352000000000011</v>
          </cell>
          <cell r="AH17">
            <v>3.6560000000000015</v>
          </cell>
          <cell r="AI17">
            <v>4.4850000000000012</v>
          </cell>
          <cell r="AJ17">
            <v>20.14</v>
          </cell>
          <cell r="AK17">
            <v>20.968999999999998</v>
          </cell>
        </row>
        <row r="18">
          <cell r="D18">
            <v>17.802000000000007</v>
          </cell>
          <cell r="E18">
            <v>23.552000000000014</v>
          </cell>
          <cell r="F18">
            <v>94.560000000000088</v>
          </cell>
          <cell r="G18">
            <v>100.3100000000001</v>
          </cell>
          <cell r="I18">
            <v>0</v>
          </cell>
          <cell r="J18">
            <v>0</v>
          </cell>
          <cell r="K18" t="str">
            <v>N/A</v>
          </cell>
          <cell r="L18" t="str">
            <v>N/A</v>
          </cell>
          <cell r="N18">
            <v>29.414000000000023</v>
          </cell>
          <cell r="O18">
            <v>37.481999999999964</v>
          </cell>
          <cell r="P18">
            <v>40.74499999999999</v>
          </cell>
          <cell r="Q18">
            <v>48.812999999999924</v>
          </cell>
          <cell r="R18">
            <v>0</v>
          </cell>
          <cell r="S18">
            <v>0</v>
          </cell>
          <cell r="T18">
            <v>0</v>
          </cell>
          <cell r="U18" t="str">
            <v>N/A</v>
          </cell>
          <cell r="V18" t="str">
            <v>N/A</v>
          </cell>
          <cell r="X18">
            <v>36.784000000000049</v>
          </cell>
          <cell r="Y18">
            <v>34.29599999999995</v>
          </cell>
          <cell r="Z18">
            <v>69.872000000000014</v>
          </cell>
          <cell r="AA18">
            <v>67.383999999999915</v>
          </cell>
          <cell r="AC18">
            <v>0</v>
          </cell>
          <cell r="AD18">
            <v>0</v>
          </cell>
          <cell r="AE18">
            <v>8.4460000000000122</v>
          </cell>
          <cell r="AF18">
            <v>8.4460000000000122</v>
          </cell>
          <cell r="AH18">
            <v>1.7820000000000018</v>
          </cell>
          <cell r="AI18">
            <v>2.636000000000001</v>
          </cell>
          <cell r="AJ18">
            <v>12.48</v>
          </cell>
          <cell r="AK18">
            <v>13.334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0">
          <cell r="D20" t="str">
            <v>Balance Sheet Data</v>
          </cell>
          <cell r="E20">
            <v>0</v>
          </cell>
          <cell r="F20">
            <v>0</v>
          </cell>
          <cell r="G20">
            <v>0</v>
          </cell>
          <cell r="I20" t="str">
            <v>Balance Sheet Data</v>
          </cell>
          <cell r="J20">
            <v>0</v>
          </cell>
          <cell r="K20">
            <v>0</v>
          </cell>
          <cell r="L20">
            <v>0</v>
          </cell>
          <cell r="N20" t="str">
            <v>Balance Sheet Data</v>
          </cell>
          <cell r="O20">
            <v>0</v>
          </cell>
          <cell r="P20">
            <v>0</v>
          </cell>
          <cell r="Q20">
            <v>0</v>
          </cell>
          <cell r="S20" t="str">
            <v>Balance Sheet Data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 t="str">
            <v>Balance Sheet Data</v>
          </cell>
          <cell r="AD20">
            <v>0</v>
          </cell>
          <cell r="AE20">
            <v>0</v>
          </cell>
          <cell r="AF20">
            <v>0</v>
          </cell>
          <cell r="AH20" t="str">
            <v>Balance Sheet Data</v>
          </cell>
          <cell r="AI20">
            <v>0</v>
          </cell>
          <cell r="AJ20">
            <v>0</v>
          </cell>
          <cell r="A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315.70699999999999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147.434</v>
          </cell>
          <cell r="S21">
            <v>0</v>
          </cell>
          <cell r="T21">
            <v>0</v>
          </cell>
          <cell r="U21">
            <v>0</v>
          </cell>
          <cell r="V21" t="str">
            <v>N/A</v>
          </cell>
          <cell r="X21">
            <v>0</v>
          </cell>
          <cell r="Y21">
            <v>0</v>
          </cell>
          <cell r="Z21">
            <v>0</v>
          </cell>
          <cell r="AA21">
            <v>59.975000000000001</v>
          </cell>
          <cell r="AC21">
            <v>0</v>
          </cell>
          <cell r="AD21">
            <v>0</v>
          </cell>
          <cell r="AE21">
            <v>0</v>
          </cell>
          <cell r="AF21">
            <v>55.881</v>
          </cell>
          <cell r="AH21">
            <v>0</v>
          </cell>
          <cell r="AI21">
            <v>0</v>
          </cell>
          <cell r="AJ21">
            <v>0</v>
          </cell>
          <cell r="AK21">
            <v>67.600999999999999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0.158</v>
          </cell>
          <cell r="S22">
            <v>0</v>
          </cell>
          <cell r="T22">
            <v>0</v>
          </cell>
          <cell r="U22">
            <v>0</v>
          </cell>
          <cell r="V22" t="str">
            <v>N/A</v>
          </cell>
          <cell r="X22">
            <v>0</v>
          </cell>
          <cell r="Y22">
            <v>0</v>
          </cell>
          <cell r="Z22">
            <v>0</v>
          </cell>
          <cell r="AA22">
            <v>148.81699999999998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N/A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 t="str">
            <v>N/A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1.7569999999999999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D26" t="str">
            <v>Equity Research Projections</v>
          </cell>
          <cell r="E26">
            <v>0</v>
          </cell>
          <cell r="F26">
            <v>0</v>
          </cell>
          <cell r="G26">
            <v>0</v>
          </cell>
          <cell r="I26" t="str">
            <v>Equity Research Projections</v>
          </cell>
          <cell r="J26">
            <v>0</v>
          </cell>
          <cell r="K26">
            <v>0</v>
          </cell>
          <cell r="L26">
            <v>0</v>
          </cell>
          <cell r="N26" t="str">
            <v>Equity Research Projections</v>
          </cell>
          <cell r="O26">
            <v>0</v>
          </cell>
          <cell r="P26">
            <v>0</v>
          </cell>
          <cell r="Q26">
            <v>0</v>
          </cell>
          <cell r="S26" t="str">
            <v>Equity Research Projections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 t="str">
            <v>Equity Research Projections</v>
          </cell>
          <cell r="AD26">
            <v>0</v>
          </cell>
          <cell r="AE26">
            <v>0</v>
          </cell>
          <cell r="AF26">
            <v>0</v>
          </cell>
          <cell r="AH26" t="str">
            <v>Equity Research Projections</v>
          </cell>
          <cell r="AI26">
            <v>0</v>
          </cell>
          <cell r="AJ26">
            <v>0</v>
          </cell>
          <cell r="AK26">
            <v>0</v>
          </cell>
        </row>
        <row r="27">
          <cell r="D27">
            <v>39447</v>
          </cell>
          <cell r="E27">
            <v>39813</v>
          </cell>
          <cell r="F27">
            <v>0</v>
          </cell>
          <cell r="G27">
            <v>0</v>
          </cell>
          <cell r="I27">
            <v>39447</v>
          </cell>
          <cell r="J27">
            <v>39813</v>
          </cell>
          <cell r="K27">
            <v>0</v>
          </cell>
          <cell r="L27">
            <v>0</v>
          </cell>
          <cell r="N27">
            <v>39082</v>
          </cell>
          <cell r="O27">
            <v>39447</v>
          </cell>
          <cell r="P27">
            <v>0</v>
          </cell>
          <cell r="Q27">
            <v>0</v>
          </cell>
          <cell r="S27">
            <v>39447</v>
          </cell>
          <cell r="T27">
            <v>39813</v>
          </cell>
          <cell r="U27">
            <v>0</v>
          </cell>
          <cell r="V27">
            <v>0</v>
          </cell>
          <cell r="X27">
            <v>39447</v>
          </cell>
          <cell r="Y27">
            <v>39813</v>
          </cell>
          <cell r="Z27">
            <v>0</v>
          </cell>
          <cell r="AA27">
            <v>0</v>
          </cell>
          <cell r="AC27">
            <v>39082</v>
          </cell>
          <cell r="AD27">
            <v>39447</v>
          </cell>
          <cell r="AE27">
            <v>0</v>
          </cell>
          <cell r="AF27">
            <v>0</v>
          </cell>
          <cell r="AH27">
            <v>39447</v>
          </cell>
          <cell r="AI27">
            <v>39813</v>
          </cell>
          <cell r="AJ27">
            <v>0</v>
          </cell>
          <cell r="A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 t="str">
            <v>CS</v>
          </cell>
          <cell r="I28">
            <v>0</v>
          </cell>
          <cell r="J28">
            <v>0</v>
          </cell>
          <cell r="K28">
            <v>0</v>
          </cell>
          <cell r="L28" t="str">
            <v>JPM</v>
          </cell>
          <cell r="N28">
            <v>0</v>
          </cell>
          <cell r="O28">
            <v>0</v>
          </cell>
          <cell r="P28">
            <v>0</v>
          </cell>
          <cell r="Q28" t="str">
            <v>JEF</v>
          </cell>
          <cell r="S28">
            <v>0</v>
          </cell>
          <cell r="T28">
            <v>0</v>
          </cell>
          <cell r="U28">
            <v>0</v>
          </cell>
          <cell r="V28" t="str">
            <v>N/A</v>
          </cell>
          <cell r="X28">
            <v>0</v>
          </cell>
          <cell r="Y28">
            <v>0</v>
          </cell>
          <cell r="Z28">
            <v>0</v>
          </cell>
          <cell r="AA28" t="str">
            <v>FBW</v>
          </cell>
          <cell r="AC28">
            <v>0</v>
          </cell>
          <cell r="AD28">
            <v>0</v>
          </cell>
          <cell r="AE28">
            <v>0</v>
          </cell>
          <cell r="AF28" t="str">
            <v>DB</v>
          </cell>
          <cell r="AH28">
            <v>0</v>
          </cell>
          <cell r="AI28">
            <v>0</v>
          </cell>
          <cell r="AJ28">
            <v>0</v>
          </cell>
          <cell r="AK28" t="str">
            <v>RBC</v>
          </cell>
        </row>
        <row r="29">
          <cell r="D29">
            <v>0</v>
          </cell>
          <cell r="E29">
            <v>0</v>
          </cell>
          <cell r="F29">
            <v>0</v>
          </cell>
          <cell r="G29" t="str">
            <v>5.8.07</v>
          </cell>
          <cell r="I29">
            <v>0</v>
          </cell>
          <cell r="J29">
            <v>0</v>
          </cell>
          <cell r="K29">
            <v>0</v>
          </cell>
          <cell r="L29" t="str">
            <v>3.11.08</v>
          </cell>
          <cell r="N29">
            <v>0</v>
          </cell>
          <cell r="O29">
            <v>0</v>
          </cell>
          <cell r="P29">
            <v>0</v>
          </cell>
          <cell r="Q29">
            <v>39113</v>
          </cell>
          <cell r="S29">
            <v>0</v>
          </cell>
          <cell r="T29">
            <v>0</v>
          </cell>
          <cell r="U29">
            <v>0</v>
          </cell>
          <cell r="V29" t="str">
            <v>N/A</v>
          </cell>
          <cell r="X29">
            <v>0</v>
          </cell>
          <cell r="Y29">
            <v>0</v>
          </cell>
          <cell r="Z29">
            <v>0</v>
          </cell>
          <cell r="AA29" t="str">
            <v>5.8.07</v>
          </cell>
          <cell r="AC29">
            <v>0</v>
          </cell>
          <cell r="AD29">
            <v>0</v>
          </cell>
          <cell r="AE29">
            <v>0</v>
          </cell>
          <cell r="AF29" t="str">
            <v>3.6.06</v>
          </cell>
          <cell r="AH29">
            <v>0</v>
          </cell>
          <cell r="AI29">
            <v>0</v>
          </cell>
          <cell r="AJ29">
            <v>0</v>
          </cell>
          <cell r="AK29" t="str">
            <v>5.17.07</v>
          </cell>
        </row>
        <row r="30">
          <cell r="D30">
            <v>610.20000000000005</v>
          </cell>
          <cell r="E30">
            <v>748.6</v>
          </cell>
          <cell r="F30">
            <v>0</v>
          </cell>
          <cell r="G30">
            <v>0</v>
          </cell>
          <cell r="I30">
            <v>296.7</v>
          </cell>
          <cell r="J30">
            <v>379.06666666666666</v>
          </cell>
          <cell r="K30">
            <v>0</v>
          </cell>
          <cell r="L30">
            <v>0</v>
          </cell>
          <cell r="N30">
            <v>743.31399999999996</v>
          </cell>
          <cell r="O30">
            <v>899.03800000000001</v>
          </cell>
          <cell r="P30">
            <v>0</v>
          </cell>
          <cell r="Q30">
            <v>0</v>
          </cell>
          <cell r="S30">
            <v>70</v>
          </cell>
          <cell r="T30" t="str">
            <v>N/A</v>
          </cell>
          <cell r="U30">
            <v>0</v>
          </cell>
          <cell r="V30">
            <v>0</v>
          </cell>
          <cell r="X30">
            <v>679.79649999999992</v>
          </cell>
          <cell r="Y30" t="str">
            <v>N/A</v>
          </cell>
          <cell r="Z30">
            <v>0</v>
          </cell>
          <cell r="AA30">
            <v>0</v>
          </cell>
          <cell r="AC30">
            <v>109</v>
          </cell>
          <cell r="AD30">
            <v>125</v>
          </cell>
          <cell r="AE30">
            <v>0</v>
          </cell>
          <cell r="AF30">
            <v>0</v>
          </cell>
          <cell r="AH30">
            <v>269.10000000000002</v>
          </cell>
          <cell r="AI30">
            <v>355.4</v>
          </cell>
          <cell r="AJ30">
            <v>0</v>
          </cell>
          <cell r="AK30">
            <v>0</v>
          </cell>
        </row>
        <row r="31">
          <cell r="D31">
            <v>154.4</v>
          </cell>
          <cell r="E31">
            <v>197.8</v>
          </cell>
          <cell r="F31">
            <v>0</v>
          </cell>
          <cell r="G31">
            <v>0</v>
          </cell>
          <cell r="I31">
            <v>97.9</v>
          </cell>
          <cell r="J31">
            <v>100.79999999999998</v>
          </cell>
          <cell r="K31">
            <v>0</v>
          </cell>
          <cell r="L31">
            <v>0</v>
          </cell>
          <cell r="N31">
            <v>63.366</v>
          </cell>
          <cell r="O31">
            <v>77.994</v>
          </cell>
          <cell r="P31">
            <v>0</v>
          </cell>
          <cell r="Q31">
            <v>0</v>
          </cell>
          <cell r="S31">
            <v>17.5</v>
          </cell>
          <cell r="T31" t="str">
            <v>N/A</v>
          </cell>
          <cell r="U31">
            <v>0</v>
          </cell>
          <cell r="V31">
            <v>0</v>
          </cell>
          <cell r="X31">
            <v>102.4465</v>
          </cell>
          <cell r="Y31" t="str">
            <v>N/A</v>
          </cell>
          <cell r="Z31">
            <v>0</v>
          </cell>
          <cell r="AA31">
            <v>0</v>
          </cell>
          <cell r="AC31">
            <v>25.8</v>
          </cell>
          <cell r="AD31">
            <v>34.4</v>
          </cell>
          <cell r="AE31">
            <v>0</v>
          </cell>
          <cell r="AF31">
            <v>0</v>
          </cell>
          <cell r="AH31">
            <v>26.9</v>
          </cell>
          <cell r="AI31">
            <v>38.1</v>
          </cell>
          <cell r="AJ31">
            <v>0</v>
          </cell>
          <cell r="AK31">
            <v>0</v>
          </cell>
        </row>
        <row r="32">
          <cell r="D32">
            <v>119.24</v>
          </cell>
          <cell r="E32">
            <v>153.37</v>
          </cell>
          <cell r="F32">
            <v>0</v>
          </cell>
          <cell r="G32">
            <v>0</v>
          </cell>
          <cell r="I32" t="str">
            <v>N/A</v>
          </cell>
          <cell r="J32" t="str">
            <v>N/A</v>
          </cell>
          <cell r="K32">
            <v>0</v>
          </cell>
          <cell r="L32">
            <v>0</v>
          </cell>
          <cell r="N32">
            <v>47.471000000000004</v>
          </cell>
          <cell r="O32">
            <v>58.024999999999999</v>
          </cell>
          <cell r="P32">
            <v>0</v>
          </cell>
          <cell r="Q32">
            <v>0</v>
          </cell>
          <cell r="S32" t="str">
            <v>N/A</v>
          </cell>
          <cell r="T32" t="str">
            <v>N/A</v>
          </cell>
          <cell r="U32">
            <v>0</v>
          </cell>
          <cell r="V32">
            <v>0</v>
          </cell>
          <cell r="X32" t="str">
            <v>N/A</v>
          </cell>
          <cell r="Y32" t="str">
            <v>N/A</v>
          </cell>
          <cell r="Z32">
            <v>0</v>
          </cell>
          <cell r="AA32">
            <v>0</v>
          </cell>
          <cell r="AC32" t="str">
            <v>N/A</v>
          </cell>
          <cell r="AD32" t="str">
            <v>N/A</v>
          </cell>
          <cell r="AE32">
            <v>0</v>
          </cell>
          <cell r="AF32">
            <v>0</v>
          </cell>
          <cell r="AH32" t="str">
            <v>N/A</v>
          </cell>
          <cell r="AI32" t="str">
            <v>N/A</v>
          </cell>
          <cell r="AJ32">
            <v>0</v>
          </cell>
          <cell r="AK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D34" t="str">
            <v>Diluted Shares Calculation</v>
          </cell>
          <cell r="E34">
            <v>0</v>
          </cell>
          <cell r="F34">
            <v>0</v>
          </cell>
          <cell r="G34">
            <v>0</v>
          </cell>
          <cell r="I34" t="str">
            <v>Diluted Shares Calculation</v>
          </cell>
          <cell r="J34">
            <v>0</v>
          </cell>
          <cell r="K34">
            <v>0</v>
          </cell>
          <cell r="L34">
            <v>0</v>
          </cell>
          <cell r="N34" t="str">
            <v>Diluted Shares Calculation</v>
          </cell>
          <cell r="O34">
            <v>0</v>
          </cell>
          <cell r="P34">
            <v>0</v>
          </cell>
          <cell r="Q34">
            <v>0</v>
          </cell>
          <cell r="S34" t="str">
            <v>Diluted Shares Calculation</v>
          </cell>
          <cell r="T34">
            <v>0</v>
          </cell>
          <cell r="U34">
            <v>0</v>
          </cell>
          <cell r="V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C34" t="str">
            <v>Diluted Shares Calculation</v>
          </cell>
          <cell r="AD34">
            <v>0</v>
          </cell>
          <cell r="AE34">
            <v>0</v>
          </cell>
          <cell r="AF34">
            <v>0</v>
          </cell>
          <cell r="AH34" t="str">
            <v>Diluted Shares Calculation</v>
          </cell>
          <cell r="AI34">
            <v>0</v>
          </cell>
          <cell r="AJ34">
            <v>0</v>
          </cell>
          <cell r="AK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39220</v>
          </cell>
          <cell r="I35">
            <v>0</v>
          </cell>
          <cell r="J35">
            <v>0</v>
          </cell>
          <cell r="K35">
            <v>0</v>
          </cell>
          <cell r="L35">
            <v>39185</v>
          </cell>
          <cell r="N35">
            <v>0</v>
          </cell>
          <cell r="O35">
            <v>0</v>
          </cell>
          <cell r="P35">
            <v>0</v>
          </cell>
          <cell r="Q35">
            <v>39072</v>
          </cell>
          <cell r="S35">
            <v>0</v>
          </cell>
          <cell r="T35">
            <v>0</v>
          </cell>
          <cell r="U35">
            <v>0</v>
          </cell>
          <cell r="V35">
            <v>39201</v>
          </cell>
          <cell r="X35">
            <v>0</v>
          </cell>
          <cell r="Y35">
            <v>0</v>
          </cell>
          <cell r="Z35">
            <v>0</v>
          </cell>
          <cell r="AA35">
            <v>39163</v>
          </cell>
          <cell r="AC35">
            <v>0</v>
          </cell>
          <cell r="AD35">
            <v>0</v>
          </cell>
          <cell r="AE35">
            <v>0</v>
          </cell>
          <cell r="AF35">
            <v>38782</v>
          </cell>
          <cell r="AH35">
            <v>0</v>
          </cell>
          <cell r="AI35">
            <v>0</v>
          </cell>
          <cell r="AJ35">
            <v>0</v>
          </cell>
          <cell r="AK35">
            <v>39219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66.5</v>
          </cell>
          <cell r="I36">
            <v>0</v>
          </cell>
          <cell r="J36">
            <v>0</v>
          </cell>
          <cell r="K36">
            <v>0</v>
          </cell>
          <cell r="L36" t="str">
            <v>N/A</v>
          </cell>
          <cell r="N36">
            <v>0</v>
          </cell>
          <cell r="O36">
            <v>0</v>
          </cell>
          <cell r="P36">
            <v>0</v>
          </cell>
          <cell r="Q36">
            <v>13.5</v>
          </cell>
          <cell r="S36">
            <v>0</v>
          </cell>
          <cell r="T36">
            <v>0</v>
          </cell>
          <cell r="U36">
            <v>0</v>
          </cell>
          <cell r="V36" t="str">
            <v>N/A</v>
          </cell>
          <cell r="X36">
            <v>0</v>
          </cell>
          <cell r="Y36">
            <v>0</v>
          </cell>
          <cell r="Z36">
            <v>0</v>
          </cell>
          <cell r="AA36">
            <v>48.5</v>
          </cell>
          <cell r="AC36">
            <v>0</v>
          </cell>
          <cell r="AD36">
            <v>0</v>
          </cell>
          <cell r="AE36">
            <v>0</v>
          </cell>
          <cell r="AF36">
            <v>8.5</v>
          </cell>
          <cell r="AH36">
            <v>0</v>
          </cell>
          <cell r="AI36">
            <v>0</v>
          </cell>
          <cell r="AJ36">
            <v>0</v>
          </cell>
          <cell r="AK36">
            <v>11.75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78.924220000000005</v>
          </cell>
          <cell r="I37">
            <v>0</v>
          </cell>
          <cell r="J37">
            <v>0</v>
          </cell>
          <cell r="K37">
            <v>0</v>
          </cell>
          <cell r="L37" t="str">
            <v>N/A</v>
          </cell>
          <cell r="N37">
            <v>0</v>
          </cell>
          <cell r="O37">
            <v>0</v>
          </cell>
          <cell r="P37">
            <v>0</v>
          </cell>
          <cell r="Q37">
            <v>86.510115999999996</v>
          </cell>
          <cell r="S37">
            <v>0</v>
          </cell>
          <cell r="T37">
            <v>0</v>
          </cell>
          <cell r="U37">
            <v>0</v>
          </cell>
          <cell r="V37" t="str">
            <v>N/A</v>
          </cell>
          <cell r="X37">
            <v>0</v>
          </cell>
          <cell r="Y37">
            <v>0</v>
          </cell>
          <cell r="Z37">
            <v>0</v>
          </cell>
          <cell r="AA37">
            <v>9.6969999999999992</v>
          </cell>
          <cell r="AC37">
            <v>0</v>
          </cell>
          <cell r="AD37">
            <v>0</v>
          </cell>
          <cell r="AE37">
            <v>0</v>
          </cell>
          <cell r="AF37">
            <v>72.733710000000002</v>
          </cell>
          <cell r="AH37">
            <v>0</v>
          </cell>
          <cell r="AI37">
            <v>0</v>
          </cell>
          <cell r="AJ37">
            <v>0</v>
          </cell>
          <cell r="AK37">
            <v>50.998632000000001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D39">
            <v>0</v>
          </cell>
          <cell r="E39" t="str">
            <v>Total</v>
          </cell>
          <cell r="F39" t="str">
            <v>Strike</v>
          </cell>
          <cell r="G39" t="str">
            <v>Dilution</v>
          </cell>
          <cell r="I39">
            <v>0</v>
          </cell>
          <cell r="J39" t="str">
            <v>Total</v>
          </cell>
          <cell r="K39" t="str">
            <v>Strike</v>
          </cell>
          <cell r="L39" t="str">
            <v>Dilution</v>
          </cell>
          <cell r="N39">
            <v>0</v>
          </cell>
          <cell r="O39" t="str">
            <v>Total</v>
          </cell>
          <cell r="P39" t="str">
            <v>Strike</v>
          </cell>
          <cell r="Q39" t="str">
            <v>Dilution</v>
          </cell>
          <cell r="S39">
            <v>0</v>
          </cell>
          <cell r="T39" t="str">
            <v>Total</v>
          </cell>
          <cell r="U39" t="str">
            <v>Strike</v>
          </cell>
          <cell r="V39" t="str">
            <v>Dilution</v>
          </cell>
          <cell r="X39">
            <v>0</v>
          </cell>
          <cell r="Y39" t="str">
            <v>Total</v>
          </cell>
          <cell r="Z39" t="str">
            <v>Strike</v>
          </cell>
          <cell r="AA39" t="str">
            <v>Dilution</v>
          </cell>
          <cell r="AC39">
            <v>0</v>
          </cell>
          <cell r="AD39" t="str">
            <v>Total</v>
          </cell>
          <cell r="AE39" t="str">
            <v>Strike</v>
          </cell>
          <cell r="AF39" t="str">
            <v>Dilution</v>
          </cell>
          <cell r="AH39">
            <v>0</v>
          </cell>
          <cell r="AI39" t="str">
            <v>Total</v>
          </cell>
          <cell r="AJ39" t="str">
            <v>Strike</v>
          </cell>
          <cell r="AK39" t="str">
            <v>Dilution</v>
          </cell>
        </row>
        <row r="40">
          <cell r="D40">
            <v>0</v>
          </cell>
          <cell r="E40">
            <v>12.638999999999999</v>
          </cell>
          <cell r="F40">
            <v>11.27</v>
          </cell>
          <cell r="G40">
            <v>10.497022105263158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1.2419789999999999</v>
          </cell>
          <cell r="P40">
            <v>1</v>
          </cell>
          <cell r="Q40">
            <v>1.1499805555555556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0</v>
          </cell>
          <cell r="Y40">
            <v>0.41899999999999998</v>
          </cell>
          <cell r="Z40">
            <v>12.4</v>
          </cell>
          <cell r="AA40">
            <v>0.31187422680412369</v>
          </cell>
          <cell r="AC40">
            <v>0</v>
          </cell>
          <cell r="AD40">
            <v>0.14974999999999999</v>
          </cell>
          <cell r="AE40">
            <v>0.63</v>
          </cell>
          <cell r="AF40">
            <v>0.13865088235294118</v>
          </cell>
          <cell r="AH40">
            <v>0</v>
          </cell>
          <cell r="AI40">
            <v>1.103</v>
          </cell>
          <cell r="AJ40">
            <v>1.1200000000000001</v>
          </cell>
          <cell r="AK40">
            <v>0.99786297872340424</v>
          </cell>
        </row>
        <row r="41">
          <cell r="D41">
            <v>0</v>
          </cell>
          <cell r="E41">
            <v>6.1633281972265017</v>
          </cell>
          <cell r="F41">
            <v>12.98</v>
          </cell>
          <cell r="G41">
            <v>6.1633281972265017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5.7526489999999999</v>
          </cell>
          <cell r="P41">
            <v>2.65</v>
          </cell>
          <cell r="Q41">
            <v>4.6234253074074072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0.377</v>
          </cell>
          <cell r="Z41">
            <v>16.43</v>
          </cell>
          <cell r="AA41">
            <v>0.24928639175257733</v>
          </cell>
          <cell r="AC41">
            <v>0</v>
          </cell>
          <cell r="AD41">
            <v>1.799199</v>
          </cell>
          <cell r="AE41">
            <v>1.2</v>
          </cell>
          <cell r="AF41">
            <v>1.5451944352941176</v>
          </cell>
          <cell r="AH41">
            <v>0</v>
          </cell>
          <cell r="AI41">
            <v>2.7090000000000001</v>
          </cell>
          <cell r="AJ41">
            <v>4.1900000000000004</v>
          </cell>
          <cell r="AK41">
            <v>1.7429821276595745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1.935381</v>
          </cell>
          <cell r="P42">
            <v>4.3099999999999996</v>
          </cell>
          <cell r="Q42">
            <v>1.3174926955555555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0.54600000000000004</v>
          </cell>
          <cell r="Z42">
            <v>20.65</v>
          </cell>
          <cell r="AA42">
            <v>0.31352783505154641</v>
          </cell>
          <cell r="AC42">
            <v>0</v>
          </cell>
          <cell r="AD42">
            <v>2.0885929999999999</v>
          </cell>
          <cell r="AE42">
            <v>1.51</v>
          </cell>
          <cell r="AF42">
            <v>1.7175605964705882</v>
          </cell>
          <cell r="AH42">
            <v>0</v>
          </cell>
          <cell r="AI42">
            <v>3.1680000000000001</v>
          </cell>
          <cell r="AJ42">
            <v>6.65</v>
          </cell>
          <cell r="AK42">
            <v>1.3750468085106382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2.1461610000000002</v>
          </cell>
          <cell r="P43">
            <v>7.54</v>
          </cell>
          <cell r="Q43">
            <v>0.94749033777777769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0.82899999999999996</v>
          </cell>
          <cell r="Z43">
            <v>29.47</v>
          </cell>
          <cell r="AA43">
            <v>0.32527567010309277</v>
          </cell>
          <cell r="AC43">
            <v>0</v>
          </cell>
          <cell r="AD43">
            <v>0.86277199999999998</v>
          </cell>
          <cell r="AE43">
            <v>2.71</v>
          </cell>
          <cell r="AF43">
            <v>0.58769998588235295</v>
          </cell>
          <cell r="AH43">
            <v>0</v>
          </cell>
          <cell r="AI43">
            <v>0.14699999999999999</v>
          </cell>
          <cell r="AJ43">
            <v>80.06</v>
          </cell>
          <cell r="AK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2.5046840000000001</v>
          </cell>
          <cell r="P44">
            <v>10.18</v>
          </cell>
          <cell r="Q44">
            <v>0.6159667318518518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0.36</v>
          </cell>
          <cell r="Z44">
            <v>36.86</v>
          </cell>
          <cell r="AA44">
            <v>8.6400000000000032E-2</v>
          </cell>
          <cell r="AC44">
            <v>0</v>
          </cell>
          <cell r="AD44">
            <v>0.20774999999999999</v>
          </cell>
          <cell r="AE44">
            <v>3.51</v>
          </cell>
          <cell r="AF44">
            <v>0.12196147058823528</v>
          </cell>
          <cell r="AH44">
            <v>0</v>
          </cell>
          <cell r="AI44">
            <v>1.7142857142857142</v>
          </cell>
          <cell r="AJ44">
            <v>8.75</v>
          </cell>
          <cell r="AK44">
            <v>1.7142857142857142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0.91194799999999998</v>
          </cell>
          <cell r="P45">
            <v>14.43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X45">
            <v>0</v>
          </cell>
          <cell r="Y45">
            <v>2.2292999999999998</v>
          </cell>
          <cell r="Z45">
            <v>40.369999999999997</v>
          </cell>
          <cell r="AA45">
            <v>2.2292999999999998</v>
          </cell>
          <cell r="AB45">
            <v>0</v>
          </cell>
          <cell r="AC45">
            <v>0</v>
          </cell>
          <cell r="AD45">
            <v>2.5315799999999999</v>
          </cell>
          <cell r="AE45">
            <v>5.91</v>
          </cell>
          <cell r="AF45">
            <v>0.7713873176470587</v>
          </cell>
          <cell r="AH45">
            <v>0</v>
          </cell>
          <cell r="AI45">
            <v>0.4</v>
          </cell>
          <cell r="AJ45">
            <v>9.5686</v>
          </cell>
          <cell r="AK45">
            <v>7.426042553191492E-2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0.13457</v>
          </cell>
          <cell r="P46">
            <v>18.59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C46">
            <v>0</v>
          </cell>
          <cell r="AD46">
            <v>0.31087900000000002</v>
          </cell>
          <cell r="AE46">
            <v>7.72</v>
          </cell>
          <cell r="AF46">
            <v>2.8527720000000034E-2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0.15254200000000001</v>
          </cell>
          <cell r="AE47">
            <v>16.170000000000002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C48">
            <v>0</v>
          </cell>
          <cell r="AD48">
            <v>0.27140500000000001</v>
          </cell>
          <cell r="AE48">
            <v>25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C49">
            <v>0</v>
          </cell>
          <cell r="AD49">
            <v>3.9050000000000001E-2</v>
          </cell>
          <cell r="AE49">
            <v>38.53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C50">
            <v>0</v>
          </cell>
          <cell r="AD50">
            <v>8.34E-4</v>
          </cell>
          <cell r="AE50">
            <v>72.94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95.584570302489666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95.164471628148149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13.212664123711338</v>
          </cell>
          <cell r="AC51">
            <v>0</v>
          </cell>
          <cell r="AD51">
            <v>0</v>
          </cell>
          <cell r="AE51">
            <v>0</v>
          </cell>
          <cell r="AF51">
            <v>77.644692408235301</v>
          </cell>
          <cell r="AH51">
            <v>0</v>
          </cell>
          <cell r="AI51">
            <v>0</v>
          </cell>
          <cell r="AJ51">
            <v>0</v>
          </cell>
          <cell r="AK51">
            <v>56.90307005471125</v>
          </cell>
        </row>
        <row r="52">
          <cell r="D52">
            <v>0</v>
          </cell>
          <cell r="G52">
            <v>0</v>
          </cell>
          <cell r="I52">
            <v>0</v>
          </cell>
          <cell r="L52">
            <v>0</v>
          </cell>
          <cell r="N52">
            <v>0</v>
          </cell>
          <cell r="Q52">
            <v>0</v>
          </cell>
          <cell r="S52">
            <v>0</v>
          </cell>
          <cell r="V52">
            <v>0</v>
          </cell>
          <cell r="X52">
            <v>0</v>
          </cell>
          <cell r="AA52">
            <v>0</v>
          </cell>
          <cell r="AC52">
            <v>0</v>
          </cell>
          <cell r="AF52">
            <v>0</v>
          </cell>
          <cell r="AH52">
            <v>0</v>
          </cell>
          <cell r="AK52">
            <v>0</v>
          </cell>
        </row>
        <row r="53">
          <cell r="D53" t="str">
            <v>Valuation Metrics</v>
          </cell>
          <cell r="E53">
            <v>0</v>
          </cell>
          <cell r="F53">
            <v>0</v>
          </cell>
          <cell r="G53">
            <v>0</v>
          </cell>
          <cell r="I53" t="str">
            <v>Valuation Metrics</v>
          </cell>
          <cell r="J53">
            <v>0</v>
          </cell>
          <cell r="K53">
            <v>0</v>
          </cell>
          <cell r="L53">
            <v>0</v>
          </cell>
          <cell r="N53" t="str">
            <v>Valuation Metrics</v>
          </cell>
          <cell r="O53">
            <v>0</v>
          </cell>
          <cell r="P53">
            <v>0</v>
          </cell>
          <cell r="Q53">
            <v>0</v>
          </cell>
          <cell r="S53" t="str">
            <v>Valuation Metrics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C53" t="str">
            <v>Valuation Metrics</v>
          </cell>
          <cell r="AD53">
            <v>0</v>
          </cell>
          <cell r="AE53">
            <v>0</v>
          </cell>
          <cell r="AF53">
            <v>0</v>
          </cell>
          <cell r="AH53" t="str">
            <v>Valuation Metrics</v>
          </cell>
          <cell r="AI53">
            <v>0</v>
          </cell>
          <cell r="AJ53">
            <v>0</v>
          </cell>
          <cell r="AK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6356.373925115563</v>
          </cell>
          <cell r="I55">
            <v>0</v>
          </cell>
          <cell r="J55">
            <v>0</v>
          </cell>
          <cell r="K55">
            <v>0</v>
          </cell>
          <cell r="L55">
            <v>3100</v>
          </cell>
          <cell r="N55">
            <v>0</v>
          </cell>
          <cell r="O55">
            <v>0</v>
          </cell>
          <cell r="P55">
            <v>0</v>
          </cell>
          <cell r="Q55">
            <v>1284.7203669800001</v>
          </cell>
          <cell r="S55">
            <v>0</v>
          </cell>
          <cell r="T55">
            <v>0</v>
          </cell>
          <cell r="U55">
            <v>0</v>
          </cell>
          <cell r="V55">
            <v>850</v>
          </cell>
          <cell r="X55">
            <v>0</v>
          </cell>
          <cell r="Y55">
            <v>0</v>
          </cell>
          <cell r="Z55">
            <v>0</v>
          </cell>
          <cell r="AA55">
            <v>640.81420999999989</v>
          </cell>
          <cell r="AC55">
            <v>0</v>
          </cell>
          <cell r="AD55">
            <v>0</v>
          </cell>
          <cell r="AE55">
            <v>0</v>
          </cell>
          <cell r="AF55">
            <v>659.97988547</v>
          </cell>
          <cell r="AH55">
            <v>0</v>
          </cell>
          <cell r="AI55">
            <v>0</v>
          </cell>
          <cell r="AJ55">
            <v>0</v>
          </cell>
          <cell r="AK55">
            <v>668.61107314285721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6040.6669251155627</v>
          </cell>
          <cell r="I56">
            <v>0</v>
          </cell>
          <cell r="J56">
            <v>0</v>
          </cell>
          <cell r="K56">
            <v>0</v>
          </cell>
          <cell r="L56">
            <v>3100</v>
          </cell>
          <cell r="N56">
            <v>0</v>
          </cell>
          <cell r="O56">
            <v>0</v>
          </cell>
          <cell r="P56">
            <v>0</v>
          </cell>
          <cell r="Q56">
            <v>1137.44436698</v>
          </cell>
          <cell r="S56">
            <v>0</v>
          </cell>
          <cell r="T56">
            <v>0</v>
          </cell>
          <cell r="U56">
            <v>0</v>
          </cell>
          <cell r="V56">
            <v>850</v>
          </cell>
          <cell r="X56">
            <v>0</v>
          </cell>
          <cell r="Y56">
            <v>0</v>
          </cell>
          <cell r="Z56">
            <v>0</v>
          </cell>
          <cell r="AA56">
            <v>729.65620999999987</v>
          </cell>
          <cell r="AC56">
            <v>0</v>
          </cell>
          <cell r="AD56">
            <v>0</v>
          </cell>
          <cell r="AE56">
            <v>0</v>
          </cell>
          <cell r="AF56">
            <v>604.09888547000003</v>
          </cell>
          <cell r="AH56">
            <v>0</v>
          </cell>
          <cell r="AI56">
            <v>0</v>
          </cell>
          <cell r="AJ56">
            <v>0</v>
          </cell>
          <cell r="AK56">
            <v>602.76707314285716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D58" t="str">
            <v>Valuation Multiples</v>
          </cell>
          <cell r="E58">
            <v>0</v>
          </cell>
          <cell r="F58">
            <v>0</v>
          </cell>
          <cell r="G58">
            <v>0</v>
          </cell>
          <cell r="I58" t="str">
            <v>Valuation Multiples</v>
          </cell>
          <cell r="J58">
            <v>0</v>
          </cell>
          <cell r="K58">
            <v>0</v>
          </cell>
          <cell r="L58">
            <v>0</v>
          </cell>
          <cell r="N58" t="str">
            <v>Valuation Multiples</v>
          </cell>
          <cell r="O58">
            <v>0</v>
          </cell>
          <cell r="P58">
            <v>0</v>
          </cell>
          <cell r="Q58">
            <v>0</v>
          </cell>
          <cell r="S58" t="str">
            <v>Valuation Multiples</v>
          </cell>
          <cell r="T58">
            <v>0</v>
          </cell>
          <cell r="U58">
            <v>0</v>
          </cell>
          <cell r="V58">
            <v>0</v>
          </cell>
          <cell r="X58" t="str">
            <v>Valuation Multiples</v>
          </cell>
          <cell r="Y58">
            <v>0</v>
          </cell>
          <cell r="Z58">
            <v>0</v>
          </cell>
          <cell r="AA58">
            <v>0</v>
          </cell>
          <cell r="AC58" t="str">
            <v>Valuation Multiples</v>
          </cell>
          <cell r="AD58">
            <v>0</v>
          </cell>
          <cell r="AE58">
            <v>0</v>
          </cell>
          <cell r="AF58">
            <v>0</v>
          </cell>
          <cell r="AH58" t="str">
            <v>Valuation Multiples</v>
          </cell>
          <cell r="AI58">
            <v>0</v>
          </cell>
          <cell r="AJ58">
            <v>0</v>
          </cell>
          <cell r="AK58">
            <v>0</v>
          </cell>
        </row>
        <row r="59">
          <cell r="D59" t="str">
            <v>TTM</v>
          </cell>
          <cell r="E59">
            <v>39447</v>
          </cell>
          <cell r="F59">
            <v>39813</v>
          </cell>
          <cell r="G59">
            <v>0</v>
          </cell>
          <cell r="I59" t="str">
            <v>TTM</v>
          </cell>
          <cell r="J59">
            <v>39447</v>
          </cell>
          <cell r="K59">
            <v>39813</v>
          </cell>
          <cell r="L59">
            <v>0</v>
          </cell>
          <cell r="N59" t="str">
            <v>TTM</v>
          </cell>
          <cell r="O59">
            <v>39082</v>
          </cell>
          <cell r="P59">
            <v>39447</v>
          </cell>
          <cell r="Q59">
            <v>0</v>
          </cell>
          <cell r="S59" t="str">
            <v>TTM</v>
          </cell>
          <cell r="T59">
            <v>39447</v>
          </cell>
          <cell r="U59">
            <v>39813</v>
          </cell>
          <cell r="V59">
            <v>0</v>
          </cell>
          <cell r="X59" t="str">
            <v>TTM</v>
          </cell>
          <cell r="Y59">
            <v>39447</v>
          </cell>
          <cell r="Z59">
            <v>39813</v>
          </cell>
          <cell r="AA59">
            <v>0</v>
          </cell>
          <cell r="AC59" t="str">
            <v>TTM</v>
          </cell>
          <cell r="AD59">
            <v>39082</v>
          </cell>
          <cell r="AE59">
            <v>39447</v>
          </cell>
          <cell r="AF59">
            <v>0</v>
          </cell>
          <cell r="AH59" t="str">
            <v>TTM</v>
          </cell>
          <cell r="AI59">
            <v>39447</v>
          </cell>
          <cell r="AJ59">
            <v>39813</v>
          </cell>
          <cell r="AK59">
            <v>0</v>
          </cell>
        </row>
        <row r="60">
          <cell r="D60">
            <v>12.261653729984275</v>
          </cell>
          <cell r="E60">
            <v>9.8994869307039703</v>
          </cell>
          <cell r="F60">
            <v>8.069285232588248</v>
          </cell>
          <cell r="G60">
            <v>0</v>
          </cell>
          <cell r="I60">
            <v>13.373597929249351</v>
          </cell>
          <cell r="J60">
            <v>10.448264239973037</v>
          </cell>
          <cell r="K60">
            <v>8.1779810059795999</v>
          </cell>
          <cell r="L60">
            <v>0</v>
          </cell>
          <cell r="N60">
            <v>1.5958935013160629</v>
          </cell>
          <cell r="O60">
            <v>1.5302340154766358</v>
          </cell>
          <cell r="P60">
            <v>1.2651794106367029</v>
          </cell>
          <cell r="Q60">
            <v>0</v>
          </cell>
          <cell r="S60" t="str">
            <v>N/A</v>
          </cell>
          <cell r="T60">
            <v>12.142857142857142</v>
          </cell>
          <cell r="U60" t="str">
            <v>N/A</v>
          </cell>
          <cell r="V60">
            <v>0</v>
          </cell>
          <cell r="X60">
            <v>1.0466993495930292</v>
          </cell>
          <cell r="Y60">
            <v>1.0733450525267487</v>
          </cell>
          <cell r="Z60" t="str">
            <v>N/A</v>
          </cell>
          <cell r="AA60">
            <v>0</v>
          </cell>
          <cell r="AC60">
            <v>6.6340023222894544</v>
          </cell>
          <cell r="AD60">
            <v>5.5421916098165136</v>
          </cell>
          <cell r="AE60">
            <v>4.8327910837600001</v>
          </cell>
          <cell r="AF60">
            <v>0</v>
          </cell>
          <cell r="AH60">
            <v>2.8040242511239373</v>
          </cell>
          <cell r="AI60">
            <v>2.2399370982640545</v>
          </cell>
          <cell r="AJ60">
            <v>1.6960244038909882</v>
          </cell>
          <cell r="AK60">
            <v>0</v>
          </cell>
        </row>
        <row r="61">
          <cell r="D61">
            <v>47.032139688061527</v>
          </cell>
          <cell r="E61">
            <v>39.123490447639654</v>
          </cell>
          <cell r="F61">
            <v>30.539266557712651</v>
          </cell>
          <cell r="G61">
            <v>0</v>
          </cell>
          <cell r="I61">
            <v>43.115438108484</v>
          </cell>
          <cell r="J61">
            <v>31.664964249233911</v>
          </cell>
          <cell r="K61">
            <v>30.75396825396826</v>
          </cell>
          <cell r="L61">
            <v>0</v>
          </cell>
          <cell r="N61">
            <v>17.790636849612905</v>
          </cell>
          <cell r="O61">
            <v>17.950389277846163</v>
          </cell>
          <cell r="P61">
            <v>14.583741915788394</v>
          </cell>
          <cell r="Q61">
            <v>0</v>
          </cell>
          <cell r="S61" t="str">
            <v>N/A</v>
          </cell>
          <cell r="T61">
            <v>48.571428571428569</v>
          </cell>
          <cell r="U61" t="str">
            <v>N/A</v>
          </cell>
          <cell r="V61">
            <v>0</v>
          </cell>
          <cell r="X61">
            <v>7.8716660193755867</v>
          </cell>
          <cell r="Y61">
            <v>7.122314671560277</v>
          </cell>
          <cell r="Z61" t="str">
            <v>N/A</v>
          </cell>
          <cell r="AA61">
            <v>0</v>
          </cell>
          <cell r="AC61">
            <v>34.814366382549544</v>
          </cell>
          <cell r="AD61">
            <v>23.414685483333333</v>
          </cell>
          <cell r="AE61">
            <v>17.561014112500001</v>
          </cell>
          <cell r="AF61">
            <v>0</v>
          </cell>
          <cell r="AH61">
            <v>28.745627981441995</v>
          </cell>
          <cell r="AI61">
            <v>22.407697886351567</v>
          </cell>
          <cell r="AJ61">
            <v>15.820658087739032</v>
          </cell>
          <cell r="AK61">
            <v>0</v>
          </cell>
        </row>
        <row r="62">
          <cell r="D62">
            <v>60.219987290554847</v>
          </cell>
          <cell r="E62">
            <v>50.659736037534074</v>
          </cell>
          <cell r="F62">
            <v>39.386235411850834</v>
          </cell>
          <cell r="G62">
            <v>0</v>
          </cell>
          <cell r="I62" t="str">
            <v>N/A</v>
          </cell>
          <cell r="J62" t="str">
            <v>N/A</v>
          </cell>
          <cell r="K62" t="str">
            <v>N/A</v>
          </cell>
          <cell r="L62">
            <v>0</v>
          </cell>
          <cell r="N62">
            <v>23.302078687644723</v>
          </cell>
          <cell r="O62">
            <v>23.960825914347705</v>
          </cell>
          <cell r="P62">
            <v>19.602660352951315</v>
          </cell>
          <cell r="Q62">
            <v>0</v>
          </cell>
          <cell r="S62" t="str">
            <v>N/A</v>
          </cell>
          <cell r="T62" t="str">
            <v>N/A</v>
          </cell>
          <cell r="U62" t="str">
            <v>N/A</v>
          </cell>
          <cell r="V62">
            <v>0</v>
          </cell>
          <cell r="X62">
            <v>10.828330315801983</v>
          </cell>
          <cell r="Y62" t="str">
            <v>N/A</v>
          </cell>
          <cell r="Z62" t="str">
            <v>N/A</v>
          </cell>
          <cell r="AA62">
            <v>0</v>
          </cell>
          <cell r="AC62">
            <v>71.524850280606103</v>
          </cell>
          <cell r="AD62" t="str">
            <v>N/A</v>
          </cell>
          <cell r="AE62" t="str">
            <v>N/A</v>
          </cell>
          <cell r="AF62">
            <v>0</v>
          </cell>
          <cell r="AH62">
            <v>45.205270222203175</v>
          </cell>
          <cell r="AI62" t="str">
            <v>N/A</v>
          </cell>
          <cell r="AJ62" t="str">
            <v>N/A</v>
          </cell>
          <cell r="AK62">
            <v>0</v>
          </cell>
        </row>
        <row r="63">
          <cell r="D63">
            <v>0</v>
          </cell>
          <cell r="G63">
            <v>0</v>
          </cell>
          <cell r="I63">
            <v>0</v>
          </cell>
          <cell r="L63">
            <v>0</v>
          </cell>
          <cell r="N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AA63">
            <v>0</v>
          </cell>
          <cell r="AC63">
            <v>0</v>
          </cell>
          <cell r="AF63">
            <v>0</v>
          </cell>
          <cell r="AH63">
            <v>0</v>
          </cell>
          <cell r="AK63">
            <v>0</v>
          </cell>
        </row>
        <row r="64">
          <cell r="D64" t="str">
            <v>Lookup Variables</v>
          </cell>
          <cell r="E64">
            <v>0</v>
          </cell>
          <cell r="F64">
            <v>0</v>
          </cell>
          <cell r="G64">
            <v>0</v>
          </cell>
          <cell r="I64" t="str">
            <v>Lookup Variables</v>
          </cell>
          <cell r="J64">
            <v>0</v>
          </cell>
          <cell r="K64">
            <v>0</v>
          </cell>
          <cell r="L64">
            <v>0</v>
          </cell>
          <cell r="N64" t="str">
            <v>Lookup Variables</v>
          </cell>
          <cell r="O64">
            <v>0</v>
          </cell>
          <cell r="P64">
            <v>0</v>
          </cell>
          <cell r="Q64">
            <v>0</v>
          </cell>
          <cell r="S64" t="str">
            <v>Lookup Variables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 t="str">
            <v>Lookup Variables</v>
          </cell>
          <cell r="AD64">
            <v>0</v>
          </cell>
          <cell r="AE64">
            <v>0</v>
          </cell>
          <cell r="AF64">
            <v>0</v>
          </cell>
          <cell r="AH64" t="str">
            <v>Lookup Variables</v>
          </cell>
          <cell r="AI64">
            <v>0</v>
          </cell>
          <cell r="AJ64">
            <v>0</v>
          </cell>
          <cell r="AK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610.20000000000005</v>
          </cell>
          <cell r="I66">
            <v>0</v>
          </cell>
          <cell r="J66">
            <v>0</v>
          </cell>
          <cell r="K66">
            <v>0</v>
          </cell>
          <cell r="L66">
            <v>296.7</v>
          </cell>
          <cell r="N66">
            <v>0</v>
          </cell>
          <cell r="O66">
            <v>0</v>
          </cell>
          <cell r="P66">
            <v>0</v>
          </cell>
          <cell r="Q66">
            <v>743.31399999999996</v>
          </cell>
          <cell r="S66">
            <v>0</v>
          </cell>
          <cell r="T66">
            <v>0</v>
          </cell>
          <cell r="U66">
            <v>0</v>
          </cell>
          <cell r="V66">
            <v>70</v>
          </cell>
          <cell r="X66">
            <v>0</v>
          </cell>
          <cell r="Y66">
            <v>0</v>
          </cell>
          <cell r="Z66">
            <v>0</v>
          </cell>
          <cell r="AA66">
            <v>679.79649999999992</v>
          </cell>
          <cell r="AC66">
            <v>0</v>
          </cell>
          <cell r="AD66">
            <v>0</v>
          </cell>
          <cell r="AE66">
            <v>0</v>
          </cell>
          <cell r="AF66">
            <v>109</v>
          </cell>
          <cell r="AH66">
            <v>0</v>
          </cell>
          <cell r="AI66">
            <v>0</v>
          </cell>
          <cell r="AJ66">
            <v>0</v>
          </cell>
          <cell r="AK66">
            <v>269.10000000000002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154.4</v>
          </cell>
          <cell r="I67">
            <v>0</v>
          </cell>
          <cell r="J67">
            <v>0</v>
          </cell>
          <cell r="K67">
            <v>0</v>
          </cell>
          <cell r="L67">
            <v>97.9</v>
          </cell>
          <cell r="N67">
            <v>0</v>
          </cell>
          <cell r="O67">
            <v>0</v>
          </cell>
          <cell r="P67">
            <v>0</v>
          </cell>
          <cell r="Q67">
            <v>63.366</v>
          </cell>
          <cell r="S67">
            <v>0</v>
          </cell>
          <cell r="T67">
            <v>0</v>
          </cell>
          <cell r="U67">
            <v>0</v>
          </cell>
          <cell r="V67">
            <v>17.5</v>
          </cell>
          <cell r="X67">
            <v>0</v>
          </cell>
          <cell r="Y67">
            <v>0</v>
          </cell>
          <cell r="Z67">
            <v>0</v>
          </cell>
          <cell r="AA67">
            <v>102.4465</v>
          </cell>
          <cell r="AC67">
            <v>0</v>
          </cell>
          <cell r="AD67">
            <v>0</v>
          </cell>
          <cell r="AE67">
            <v>0</v>
          </cell>
          <cell r="AF67">
            <v>25.8</v>
          </cell>
          <cell r="AH67">
            <v>0</v>
          </cell>
          <cell r="AI67">
            <v>0</v>
          </cell>
          <cell r="AJ67">
            <v>0</v>
          </cell>
          <cell r="AK67">
            <v>26.9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119.24</v>
          </cell>
          <cell r="I68">
            <v>0</v>
          </cell>
          <cell r="J68">
            <v>0</v>
          </cell>
          <cell r="K68">
            <v>0</v>
          </cell>
          <cell r="L68" t="str">
            <v>N/A</v>
          </cell>
          <cell r="N68">
            <v>0</v>
          </cell>
          <cell r="O68">
            <v>0</v>
          </cell>
          <cell r="P68">
            <v>0</v>
          </cell>
          <cell r="Q68">
            <v>47.471000000000004</v>
          </cell>
          <cell r="S68">
            <v>0</v>
          </cell>
          <cell r="T68">
            <v>0</v>
          </cell>
          <cell r="U68">
            <v>0</v>
          </cell>
          <cell r="V68" t="str">
            <v>N/A</v>
          </cell>
          <cell r="X68">
            <v>0</v>
          </cell>
          <cell r="Y68">
            <v>0</v>
          </cell>
          <cell r="Z68">
            <v>0</v>
          </cell>
          <cell r="AA68" t="str">
            <v>N/A</v>
          </cell>
          <cell r="AC68">
            <v>0</v>
          </cell>
          <cell r="AD68">
            <v>0</v>
          </cell>
          <cell r="AE68">
            <v>0</v>
          </cell>
          <cell r="AF68" t="str">
            <v>N/A</v>
          </cell>
          <cell r="AH68">
            <v>0</v>
          </cell>
          <cell r="AI68">
            <v>0</v>
          </cell>
          <cell r="AJ68">
            <v>0</v>
          </cell>
          <cell r="AK68" t="str">
            <v>N/A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748.6</v>
          </cell>
          <cell r="I70">
            <v>0</v>
          </cell>
          <cell r="J70">
            <v>0</v>
          </cell>
          <cell r="K70">
            <v>0</v>
          </cell>
          <cell r="L70">
            <v>379.06666666666666</v>
          </cell>
          <cell r="N70">
            <v>0</v>
          </cell>
          <cell r="O70">
            <v>0</v>
          </cell>
          <cell r="P70">
            <v>0</v>
          </cell>
          <cell r="Q70">
            <v>899.03800000000001</v>
          </cell>
          <cell r="S70">
            <v>0</v>
          </cell>
          <cell r="T70">
            <v>0</v>
          </cell>
          <cell r="U70">
            <v>0</v>
          </cell>
          <cell r="V70" t="str">
            <v>N/A</v>
          </cell>
          <cell r="X70">
            <v>0</v>
          </cell>
          <cell r="Y70">
            <v>0</v>
          </cell>
          <cell r="Z70">
            <v>0</v>
          </cell>
          <cell r="AA70" t="str">
            <v>N/A</v>
          </cell>
          <cell r="AC70">
            <v>0</v>
          </cell>
          <cell r="AD70">
            <v>0</v>
          </cell>
          <cell r="AE70">
            <v>0</v>
          </cell>
          <cell r="AF70">
            <v>125</v>
          </cell>
          <cell r="AH70">
            <v>0</v>
          </cell>
          <cell r="AI70">
            <v>0</v>
          </cell>
          <cell r="AJ70">
            <v>0</v>
          </cell>
          <cell r="AK70">
            <v>355.4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197.8</v>
          </cell>
          <cell r="I71">
            <v>0</v>
          </cell>
          <cell r="J71">
            <v>0</v>
          </cell>
          <cell r="K71">
            <v>0</v>
          </cell>
          <cell r="L71">
            <v>100.79999999999998</v>
          </cell>
          <cell r="N71">
            <v>0</v>
          </cell>
          <cell r="O71">
            <v>0</v>
          </cell>
          <cell r="P71">
            <v>0</v>
          </cell>
          <cell r="Q71">
            <v>77.994</v>
          </cell>
          <cell r="S71">
            <v>0</v>
          </cell>
          <cell r="T71">
            <v>0</v>
          </cell>
          <cell r="U71">
            <v>0</v>
          </cell>
          <cell r="V71" t="str">
            <v>N/A</v>
          </cell>
          <cell r="X71">
            <v>0</v>
          </cell>
          <cell r="Y71">
            <v>0</v>
          </cell>
          <cell r="Z71">
            <v>0</v>
          </cell>
          <cell r="AA71" t="str">
            <v>N/A</v>
          </cell>
          <cell r="AC71">
            <v>0</v>
          </cell>
          <cell r="AD71">
            <v>0</v>
          </cell>
          <cell r="AE71">
            <v>0</v>
          </cell>
          <cell r="AF71">
            <v>34.4</v>
          </cell>
          <cell r="AH71">
            <v>0</v>
          </cell>
          <cell r="AI71">
            <v>0</v>
          </cell>
          <cell r="AJ71">
            <v>0</v>
          </cell>
          <cell r="AK71">
            <v>38.1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153.37</v>
          </cell>
          <cell r="I72">
            <v>0</v>
          </cell>
          <cell r="J72">
            <v>0</v>
          </cell>
          <cell r="K72">
            <v>0</v>
          </cell>
          <cell r="L72" t="str">
            <v>N/A</v>
          </cell>
          <cell r="N72">
            <v>0</v>
          </cell>
          <cell r="O72">
            <v>0</v>
          </cell>
          <cell r="P72">
            <v>0</v>
          </cell>
          <cell r="Q72">
            <v>58.024999999999999</v>
          </cell>
          <cell r="S72">
            <v>0</v>
          </cell>
          <cell r="T72">
            <v>0</v>
          </cell>
          <cell r="U72">
            <v>0</v>
          </cell>
          <cell r="V72" t="str">
            <v>N/A</v>
          </cell>
          <cell r="X72">
            <v>0</v>
          </cell>
          <cell r="Y72">
            <v>0</v>
          </cell>
          <cell r="Z72">
            <v>0</v>
          </cell>
          <cell r="AA72" t="str">
            <v>N/A</v>
          </cell>
          <cell r="AC72">
            <v>0</v>
          </cell>
          <cell r="AD72">
            <v>0</v>
          </cell>
          <cell r="AE72">
            <v>0</v>
          </cell>
          <cell r="AF72" t="str">
            <v>N/A</v>
          </cell>
          <cell r="AH72">
            <v>0</v>
          </cell>
          <cell r="AI72">
            <v>0</v>
          </cell>
          <cell r="AJ72">
            <v>0</v>
          </cell>
          <cell r="AK72" t="str">
            <v>N/A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12.261653729984275</v>
          </cell>
          <cell r="I74">
            <v>0</v>
          </cell>
          <cell r="J74">
            <v>0</v>
          </cell>
          <cell r="K74">
            <v>0</v>
          </cell>
          <cell r="L74">
            <v>13.373597929249351</v>
          </cell>
          <cell r="N74">
            <v>0</v>
          </cell>
          <cell r="O74">
            <v>0</v>
          </cell>
          <cell r="P74">
            <v>0</v>
          </cell>
          <cell r="Q74">
            <v>1.5958935013160629</v>
          </cell>
          <cell r="S74">
            <v>0</v>
          </cell>
          <cell r="T74">
            <v>0</v>
          </cell>
          <cell r="U74">
            <v>0</v>
          </cell>
          <cell r="V74" t="str">
            <v>N/A</v>
          </cell>
          <cell r="X74">
            <v>0</v>
          </cell>
          <cell r="Y74">
            <v>0</v>
          </cell>
          <cell r="Z74">
            <v>0</v>
          </cell>
          <cell r="AA74">
            <v>1.0466993495930292</v>
          </cell>
          <cell r="AC74">
            <v>0</v>
          </cell>
          <cell r="AD74">
            <v>0</v>
          </cell>
          <cell r="AE74">
            <v>0</v>
          </cell>
          <cell r="AF74">
            <v>6.6340023222894544</v>
          </cell>
          <cell r="AH74">
            <v>0</v>
          </cell>
          <cell r="AI74">
            <v>0</v>
          </cell>
          <cell r="AJ74">
            <v>0</v>
          </cell>
          <cell r="AK74">
            <v>2.8040242511239373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47.032139688061527</v>
          </cell>
          <cell r="I75">
            <v>0</v>
          </cell>
          <cell r="J75">
            <v>0</v>
          </cell>
          <cell r="K75">
            <v>0</v>
          </cell>
          <cell r="L75">
            <v>43.115438108484</v>
          </cell>
          <cell r="N75">
            <v>0</v>
          </cell>
          <cell r="O75">
            <v>0</v>
          </cell>
          <cell r="P75">
            <v>0</v>
          </cell>
          <cell r="Q75">
            <v>17.790636849612905</v>
          </cell>
          <cell r="S75">
            <v>0</v>
          </cell>
          <cell r="T75">
            <v>0</v>
          </cell>
          <cell r="U75">
            <v>0</v>
          </cell>
          <cell r="V75" t="str">
            <v>N/A</v>
          </cell>
          <cell r="X75">
            <v>0</v>
          </cell>
          <cell r="Y75">
            <v>0</v>
          </cell>
          <cell r="Z75">
            <v>0</v>
          </cell>
          <cell r="AA75">
            <v>7.8716660193755867</v>
          </cell>
          <cell r="AC75">
            <v>0</v>
          </cell>
          <cell r="AD75">
            <v>0</v>
          </cell>
          <cell r="AE75">
            <v>0</v>
          </cell>
          <cell r="AF75">
            <v>34.814366382549544</v>
          </cell>
          <cell r="AH75">
            <v>0</v>
          </cell>
          <cell r="AI75">
            <v>0</v>
          </cell>
          <cell r="AJ75">
            <v>0</v>
          </cell>
          <cell r="AK75">
            <v>28.745627981441995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60.219987290554847</v>
          </cell>
          <cell r="I76">
            <v>0</v>
          </cell>
          <cell r="J76">
            <v>0</v>
          </cell>
          <cell r="K76">
            <v>0</v>
          </cell>
          <cell r="L76" t="str">
            <v>N/A</v>
          </cell>
          <cell r="N76">
            <v>0</v>
          </cell>
          <cell r="O76">
            <v>0</v>
          </cell>
          <cell r="P76">
            <v>0</v>
          </cell>
          <cell r="Q76">
            <v>23.302078687644723</v>
          </cell>
          <cell r="S76">
            <v>0</v>
          </cell>
          <cell r="T76">
            <v>0</v>
          </cell>
          <cell r="U76">
            <v>0</v>
          </cell>
          <cell r="V76" t="str">
            <v>N/A</v>
          </cell>
          <cell r="X76">
            <v>0</v>
          </cell>
          <cell r="Y76">
            <v>0</v>
          </cell>
          <cell r="Z76">
            <v>0</v>
          </cell>
          <cell r="AA76">
            <v>10.828330315801983</v>
          </cell>
          <cell r="AC76">
            <v>0</v>
          </cell>
          <cell r="AD76">
            <v>0</v>
          </cell>
          <cell r="AE76">
            <v>0</v>
          </cell>
          <cell r="AF76">
            <v>71.524850280606103</v>
          </cell>
          <cell r="AH76">
            <v>0</v>
          </cell>
          <cell r="AI76">
            <v>0</v>
          </cell>
          <cell r="AJ76">
            <v>0</v>
          </cell>
          <cell r="AK76">
            <v>45.205270222203175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9.8994869307039703</v>
          </cell>
          <cell r="I78">
            <v>0</v>
          </cell>
          <cell r="J78">
            <v>0</v>
          </cell>
          <cell r="K78">
            <v>0</v>
          </cell>
          <cell r="L78">
            <v>10.448264239973037</v>
          </cell>
          <cell r="N78">
            <v>0</v>
          </cell>
          <cell r="O78">
            <v>0</v>
          </cell>
          <cell r="P78">
            <v>0</v>
          </cell>
          <cell r="Q78">
            <v>1.5302340154766358</v>
          </cell>
          <cell r="S78">
            <v>0</v>
          </cell>
          <cell r="T78">
            <v>0</v>
          </cell>
          <cell r="U78">
            <v>0</v>
          </cell>
          <cell r="V78">
            <v>12.142857142857142</v>
          </cell>
          <cell r="X78">
            <v>0</v>
          </cell>
          <cell r="Y78">
            <v>0</v>
          </cell>
          <cell r="Z78">
            <v>0</v>
          </cell>
          <cell r="AA78">
            <v>1.0733450525267487</v>
          </cell>
          <cell r="AC78">
            <v>0</v>
          </cell>
          <cell r="AD78">
            <v>0</v>
          </cell>
          <cell r="AE78">
            <v>0</v>
          </cell>
          <cell r="AF78">
            <v>5.5421916098165136</v>
          </cell>
          <cell r="AH78">
            <v>0</v>
          </cell>
          <cell r="AI78">
            <v>0</v>
          </cell>
          <cell r="AJ78">
            <v>0</v>
          </cell>
          <cell r="AK78">
            <v>2.2399370982640545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39.123490447639654</v>
          </cell>
          <cell r="I79">
            <v>0</v>
          </cell>
          <cell r="J79">
            <v>0</v>
          </cell>
          <cell r="K79">
            <v>0</v>
          </cell>
          <cell r="L79">
            <v>31.664964249233911</v>
          </cell>
          <cell r="N79">
            <v>0</v>
          </cell>
          <cell r="O79">
            <v>0</v>
          </cell>
          <cell r="P79">
            <v>0</v>
          </cell>
          <cell r="Q79">
            <v>17.950389277846163</v>
          </cell>
          <cell r="S79">
            <v>0</v>
          </cell>
          <cell r="T79">
            <v>0</v>
          </cell>
          <cell r="U79">
            <v>0</v>
          </cell>
          <cell r="V79">
            <v>48.571428571428569</v>
          </cell>
          <cell r="X79">
            <v>0</v>
          </cell>
          <cell r="Y79">
            <v>0</v>
          </cell>
          <cell r="Z79">
            <v>0</v>
          </cell>
          <cell r="AA79">
            <v>7.122314671560277</v>
          </cell>
          <cell r="AC79">
            <v>0</v>
          </cell>
          <cell r="AD79">
            <v>0</v>
          </cell>
          <cell r="AE79">
            <v>0</v>
          </cell>
          <cell r="AF79">
            <v>23.414685483333333</v>
          </cell>
          <cell r="AH79">
            <v>0</v>
          </cell>
          <cell r="AI79">
            <v>0</v>
          </cell>
          <cell r="AJ79">
            <v>0</v>
          </cell>
          <cell r="AK79">
            <v>22.407697886351567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50.659736037534074</v>
          </cell>
          <cell r="I80">
            <v>0</v>
          </cell>
          <cell r="J80">
            <v>0</v>
          </cell>
          <cell r="K80">
            <v>0</v>
          </cell>
          <cell r="L80" t="str">
            <v>N/A</v>
          </cell>
          <cell r="N80">
            <v>0</v>
          </cell>
          <cell r="O80">
            <v>0</v>
          </cell>
          <cell r="P80">
            <v>0</v>
          </cell>
          <cell r="Q80">
            <v>23.960825914347705</v>
          </cell>
          <cell r="S80">
            <v>0</v>
          </cell>
          <cell r="T80">
            <v>0</v>
          </cell>
          <cell r="U80">
            <v>0</v>
          </cell>
          <cell r="V80" t="str">
            <v>N/A</v>
          </cell>
          <cell r="X80">
            <v>0</v>
          </cell>
          <cell r="Y80">
            <v>0</v>
          </cell>
          <cell r="Z80">
            <v>0</v>
          </cell>
          <cell r="AA80" t="str">
            <v>N/A</v>
          </cell>
          <cell r="AC80">
            <v>0</v>
          </cell>
          <cell r="AD80">
            <v>0</v>
          </cell>
          <cell r="AE80">
            <v>0</v>
          </cell>
          <cell r="AF80" t="str">
            <v>N/A</v>
          </cell>
          <cell r="AH80">
            <v>0</v>
          </cell>
          <cell r="AI80">
            <v>0</v>
          </cell>
          <cell r="AJ80">
            <v>0</v>
          </cell>
          <cell r="AK80" t="str">
            <v>N/A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8.069285232588248</v>
          </cell>
          <cell r="I82">
            <v>0</v>
          </cell>
          <cell r="J82">
            <v>0</v>
          </cell>
          <cell r="K82">
            <v>0</v>
          </cell>
          <cell r="L82">
            <v>8.1779810059795999</v>
          </cell>
          <cell r="N82">
            <v>0</v>
          </cell>
          <cell r="O82">
            <v>0</v>
          </cell>
          <cell r="P82">
            <v>0</v>
          </cell>
          <cell r="Q82">
            <v>1.2651794106367029</v>
          </cell>
          <cell r="S82">
            <v>0</v>
          </cell>
          <cell r="T82">
            <v>0</v>
          </cell>
          <cell r="U82">
            <v>0</v>
          </cell>
          <cell r="V82" t="str">
            <v>N/A</v>
          </cell>
          <cell r="X82">
            <v>0</v>
          </cell>
          <cell r="Y82">
            <v>0</v>
          </cell>
          <cell r="Z82">
            <v>0</v>
          </cell>
          <cell r="AA82" t="str">
            <v>N/A</v>
          </cell>
          <cell r="AC82">
            <v>0</v>
          </cell>
          <cell r="AD82">
            <v>0</v>
          </cell>
          <cell r="AE82">
            <v>0</v>
          </cell>
          <cell r="AF82">
            <v>4.8327910837600001</v>
          </cell>
          <cell r="AH82">
            <v>0</v>
          </cell>
          <cell r="AI82">
            <v>0</v>
          </cell>
          <cell r="AJ82">
            <v>0</v>
          </cell>
          <cell r="AK82">
            <v>1.6960244038909882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30.539266557712651</v>
          </cell>
          <cell r="I83">
            <v>0</v>
          </cell>
          <cell r="J83">
            <v>0</v>
          </cell>
          <cell r="K83">
            <v>0</v>
          </cell>
          <cell r="L83">
            <v>30.75396825396826</v>
          </cell>
          <cell r="N83">
            <v>0</v>
          </cell>
          <cell r="O83">
            <v>0</v>
          </cell>
          <cell r="P83">
            <v>0</v>
          </cell>
          <cell r="Q83">
            <v>14.583741915788394</v>
          </cell>
          <cell r="S83">
            <v>0</v>
          </cell>
          <cell r="T83">
            <v>0</v>
          </cell>
          <cell r="U83">
            <v>0</v>
          </cell>
          <cell r="V83" t="str">
            <v>N/A</v>
          </cell>
          <cell r="X83">
            <v>0</v>
          </cell>
          <cell r="Y83">
            <v>0</v>
          </cell>
          <cell r="Z83">
            <v>0</v>
          </cell>
          <cell r="AA83" t="str">
            <v>N/A</v>
          </cell>
          <cell r="AC83">
            <v>0</v>
          </cell>
          <cell r="AD83">
            <v>0</v>
          </cell>
          <cell r="AE83">
            <v>0</v>
          </cell>
          <cell r="AF83">
            <v>17.561014112500001</v>
          </cell>
          <cell r="AH83">
            <v>0</v>
          </cell>
          <cell r="AI83">
            <v>0</v>
          </cell>
          <cell r="AJ83">
            <v>0</v>
          </cell>
          <cell r="AK83">
            <v>15.820658087739032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39.386235411850834</v>
          </cell>
          <cell r="I84">
            <v>0</v>
          </cell>
          <cell r="J84">
            <v>0</v>
          </cell>
          <cell r="K84">
            <v>0</v>
          </cell>
          <cell r="L84" t="str">
            <v>N/A</v>
          </cell>
          <cell r="N84">
            <v>0</v>
          </cell>
          <cell r="O84">
            <v>0</v>
          </cell>
          <cell r="P84">
            <v>0</v>
          </cell>
          <cell r="Q84">
            <v>19.602660352951315</v>
          </cell>
          <cell r="S84">
            <v>0</v>
          </cell>
          <cell r="T84">
            <v>0</v>
          </cell>
          <cell r="U84">
            <v>0</v>
          </cell>
          <cell r="V84" t="str">
            <v>N/A</v>
          </cell>
          <cell r="X84">
            <v>0</v>
          </cell>
          <cell r="Y84">
            <v>0</v>
          </cell>
          <cell r="Z84">
            <v>0</v>
          </cell>
          <cell r="AA84" t="str">
            <v>N/A</v>
          </cell>
          <cell r="AC84">
            <v>0</v>
          </cell>
          <cell r="AD84">
            <v>0</v>
          </cell>
          <cell r="AE84">
            <v>0</v>
          </cell>
          <cell r="AF84" t="str">
            <v>N/A</v>
          </cell>
          <cell r="AH84">
            <v>0</v>
          </cell>
          <cell r="AI84">
            <v>0</v>
          </cell>
          <cell r="AJ84">
            <v>0</v>
          </cell>
          <cell r="AK84" t="str">
            <v>N/A</v>
          </cell>
        </row>
      </sheetData>
      <sheetData sheetId="12"/>
      <sheetData sheetId="13">
        <row r="4">
          <cell r="P4">
            <v>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venue Build"/>
      <sheetName val="Expense Build"/>
      <sheetName val="Operating Model"/>
      <sheetName val="Valuation Summary"/>
      <sheetName val="Valuation Graph"/>
      <sheetName val="Public Comps"/>
      <sheetName val="Public-Comps-Data"/>
      <sheetName val="YHOO-Equity-Interests"/>
      <sheetName val="YHOO-NOLs"/>
      <sheetName val="M&amp;A-Comps"/>
      <sheetName val="M&amp;A-Comps-Data"/>
      <sheetName val="M&amp;A-Premiums"/>
      <sheetName val="DCF"/>
      <sheetName val="WACC"/>
      <sheetName val="Future-Share-Price"/>
      <sheetName val="Sum-of-Parts"/>
      <sheetName val="Liquidation"/>
      <sheetName val="Share-Calculations"/>
    </sheetNames>
    <sheetDataSet>
      <sheetData sheetId="0">
        <row r="12">
          <cell r="L12" t="str">
            <v>TTM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nkedin.com/in/fabio-pagliuso-672b043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69B54-405E-4189-9F35-B7F6996D81C9}">
  <sheetPr>
    <tabColor theme="1"/>
    <outlinePr summaryBelow="0" summaryRight="0"/>
    <pageSetUpPr autoPageBreaks="0"/>
  </sheetPr>
  <dimension ref="A1:G64"/>
  <sheetViews>
    <sheetView showGridLines="0" tabSelected="1" zoomScale="85" zoomScaleNormal="85" workbookViewId="0">
      <selection activeCell="B2" sqref="B2"/>
    </sheetView>
  </sheetViews>
  <sheetFormatPr defaultColWidth="0" defaultRowHeight="15" x14ac:dyDescent="0.25"/>
  <cols>
    <col min="1" max="1" width="47.85546875" style="1" customWidth="1"/>
    <col min="2" max="5" width="16.28515625" style="1" customWidth="1"/>
    <col min="6" max="6" width="11.42578125" style="1" customWidth="1"/>
    <col min="7" max="7" width="11.7109375" style="1" customWidth="1"/>
    <col min="8" max="16384" width="9.140625" style="1" hidden="1"/>
  </cols>
  <sheetData>
    <row r="1" spans="1:6" ht="65.25" customHeight="1" x14ac:dyDescent="0.25">
      <c r="B1" s="37" t="s">
        <v>60</v>
      </c>
    </row>
    <row r="2" spans="1:6" x14ac:dyDescent="0.25">
      <c r="A2" s="36"/>
      <c r="B2" s="1" t="s">
        <v>61</v>
      </c>
    </row>
    <row r="3" spans="1:6" x14ac:dyDescent="0.25">
      <c r="A3" s="35" t="s">
        <v>18</v>
      </c>
      <c r="B3" s="35"/>
      <c r="C3" s="35"/>
    </row>
    <row r="4" spans="1:6" x14ac:dyDescent="0.25">
      <c r="A4" s="1" t="s">
        <v>58</v>
      </c>
    </row>
    <row r="5" spans="1:6" x14ac:dyDescent="0.25">
      <c r="A5" s="1" t="s">
        <v>59</v>
      </c>
      <c r="D5" s="13"/>
    </row>
    <row r="6" spans="1:6" x14ac:dyDescent="0.25">
      <c r="A6" s="1" t="s">
        <v>47</v>
      </c>
    </row>
    <row r="7" spans="1:6" x14ac:dyDescent="0.25">
      <c r="A7" s="1" t="s">
        <v>48</v>
      </c>
    </row>
    <row r="8" spans="1:6" x14ac:dyDescent="0.25">
      <c r="A8" s="1" t="s">
        <v>19</v>
      </c>
    </row>
    <row r="9" spans="1:6" x14ac:dyDescent="0.25">
      <c r="A9" s="1" t="s">
        <v>20</v>
      </c>
    </row>
    <row r="10" spans="1:6" x14ac:dyDescent="0.25">
      <c r="A10" s="1" t="s">
        <v>21</v>
      </c>
    </row>
    <row r="11" spans="1:6" x14ac:dyDescent="0.25">
      <c r="A11" s="1" t="s">
        <v>22</v>
      </c>
    </row>
    <row r="12" spans="1:6" x14ac:dyDescent="0.25">
      <c r="A12" s="1" t="s">
        <v>23</v>
      </c>
      <c r="F12" s="24"/>
    </row>
    <row r="14" spans="1:6" x14ac:dyDescent="0.25">
      <c r="A14" s="2" t="s">
        <v>0</v>
      </c>
      <c r="B14" s="2"/>
      <c r="C14" s="2"/>
      <c r="D14" s="2"/>
      <c r="E14" s="2"/>
      <c r="F14" s="3"/>
    </row>
    <row r="15" spans="1:6" ht="30" x14ac:dyDescent="0.25">
      <c r="A15" s="5" t="s">
        <v>1</v>
      </c>
      <c r="B15" s="6" t="s">
        <v>8</v>
      </c>
      <c r="C15" s="6" t="s">
        <v>9</v>
      </c>
      <c r="D15" s="6" t="s">
        <v>10</v>
      </c>
      <c r="E15" s="6" t="s">
        <v>2</v>
      </c>
    </row>
    <row r="16" spans="1:6" ht="12" customHeight="1" x14ac:dyDescent="0.25">
      <c r="A16" s="5" t="s">
        <v>11</v>
      </c>
      <c r="B16" s="16">
        <v>1.2334984271671949</v>
      </c>
      <c r="C16" s="18">
        <v>0.27500000000000002</v>
      </c>
      <c r="D16" s="18">
        <v>0.55187358856201174</v>
      </c>
      <c r="E16" s="25">
        <f>IF(ISNUMBER(B16)=TRUE,B16/(1+(D16)*(1-C16)),IF(ISNUMBER(B16)=FALSE,""))</f>
        <v>0.88100212077366746</v>
      </c>
    </row>
    <row r="17" spans="1:5" ht="12" customHeight="1" x14ac:dyDescent="0.25">
      <c r="A17" s="5" t="s">
        <v>12</v>
      </c>
      <c r="B17" s="16">
        <v>1.1443759843568291</v>
      </c>
      <c r="C17" s="18">
        <v>0.28611221313476565</v>
      </c>
      <c r="D17" s="18">
        <v>0.36527381896972655</v>
      </c>
      <c r="E17" s="25">
        <f t="shared" ref="E17:E30" si="0">IF(ISNUMBER(B17)=TRUE,B17/(1+(D17)*(1-C17)),IF(ISNUMBER(B17)=FALSE,""))</f>
        <v>0.90768416132837881</v>
      </c>
    </row>
    <row r="18" spans="1:5" ht="12" customHeight="1" x14ac:dyDescent="0.25">
      <c r="A18" s="5" t="s">
        <v>13</v>
      </c>
      <c r="B18" s="16">
        <v>1.0769045591688999</v>
      </c>
      <c r="C18" s="18">
        <v>0.4</v>
      </c>
      <c r="D18" s="18">
        <v>2.1443165588378905</v>
      </c>
      <c r="E18" s="25">
        <f t="shared" si="0"/>
        <v>0.4709653193791053</v>
      </c>
    </row>
    <row r="19" spans="1:5" ht="12" customHeight="1" x14ac:dyDescent="0.25">
      <c r="A19" s="5" t="s">
        <v>14</v>
      </c>
      <c r="B19" s="16">
        <v>1.042664182322858</v>
      </c>
      <c r="C19" s="18">
        <v>0.58579414367675786</v>
      </c>
      <c r="D19" s="18">
        <v>0.46824264526367188</v>
      </c>
      <c r="E19" s="25">
        <f t="shared" si="0"/>
        <v>0.87329049812169435</v>
      </c>
    </row>
    <row r="20" spans="1:5" ht="12" customHeight="1" x14ac:dyDescent="0.25">
      <c r="A20" s="5" t="s">
        <v>15</v>
      </c>
      <c r="B20" s="16">
        <v>1.080472740327945</v>
      </c>
      <c r="C20" s="18">
        <v>0.2352941131591797</v>
      </c>
      <c r="D20" s="18">
        <v>1.0729496765136719</v>
      </c>
      <c r="E20" s="25">
        <f t="shared" si="0"/>
        <v>0.59350624614481662</v>
      </c>
    </row>
    <row r="21" spans="1:5" ht="12" customHeight="1" x14ac:dyDescent="0.25">
      <c r="A21" s="5" t="s">
        <v>16</v>
      </c>
      <c r="B21" s="16">
        <v>1.0527771687152929</v>
      </c>
      <c r="C21" s="18">
        <v>0.22207656860351563</v>
      </c>
      <c r="D21" s="18">
        <v>0.91766059875488282</v>
      </c>
      <c r="E21" s="25">
        <f t="shared" si="0"/>
        <v>0.61426908934206514</v>
      </c>
    </row>
    <row r="22" spans="1:5" ht="12" customHeight="1" x14ac:dyDescent="0.25">
      <c r="A22" s="5" t="s">
        <v>49</v>
      </c>
      <c r="B22" s="16">
        <v>1.0763000269694549</v>
      </c>
      <c r="C22" s="18">
        <v>0.24845008850097655</v>
      </c>
      <c r="D22" s="18">
        <v>0.80690536499023435</v>
      </c>
      <c r="E22" s="25">
        <f t="shared" si="0"/>
        <v>0.66999511817173496</v>
      </c>
    </row>
    <row r="23" spans="1:5" ht="12" customHeight="1" x14ac:dyDescent="0.25">
      <c r="A23" s="5" t="s">
        <v>50</v>
      </c>
      <c r="B23" s="16">
        <v>1.0218681400714249</v>
      </c>
      <c r="C23" s="18">
        <v>0.27902822494506835</v>
      </c>
      <c r="D23" s="18">
        <v>0.48953010559082033</v>
      </c>
      <c r="E23" s="25">
        <f t="shared" si="0"/>
        <v>0.75529595696799823</v>
      </c>
    </row>
    <row r="24" spans="1:5" ht="12" customHeight="1" x14ac:dyDescent="0.25">
      <c r="A24" s="5" t="s">
        <v>51</v>
      </c>
      <c r="B24" s="16">
        <v>0.89746911260504003</v>
      </c>
      <c r="C24" s="18">
        <v>0.3151207733154297</v>
      </c>
      <c r="D24" s="18">
        <v>0.97853813171386717</v>
      </c>
      <c r="E24" s="25">
        <f t="shared" si="0"/>
        <v>0.53734859520941392</v>
      </c>
    </row>
    <row r="25" spans="1:5" ht="12" customHeight="1" x14ac:dyDescent="0.25">
      <c r="A25" s="5" t="s">
        <v>52</v>
      </c>
      <c r="B25" s="16">
        <v>0.82393318284450612</v>
      </c>
      <c r="C25" s="18">
        <v>0.4</v>
      </c>
      <c r="D25" s="18">
        <v>0.43432563781738281</v>
      </c>
      <c r="E25" s="25">
        <f t="shared" si="0"/>
        <v>0.65360637850824432</v>
      </c>
    </row>
    <row r="26" spans="1:5" ht="12" customHeight="1" x14ac:dyDescent="0.25">
      <c r="A26" s="5" t="s">
        <v>53</v>
      </c>
      <c r="B26" s="16">
        <v>0.98524079528279307</v>
      </c>
      <c r="C26" s="18">
        <v>0.32940662384033204</v>
      </c>
      <c r="D26" s="18">
        <v>0.1788300895690918</v>
      </c>
      <c r="E26" s="25">
        <f t="shared" si="0"/>
        <v>0.87974033428534604</v>
      </c>
    </row>
    <row r="27" spans="1:5" ht="12" customHeight="1" x14ac:dyDescent="0.25">
      <c r="A27" s="5" t="s">
        <v>54</v>
      </c>
      <c r="B27" s="16">
        <v>0.88617575545142901</v>
      </c>
      <c r="C27" s="18">
        <v>0.27120475769042968</v>
      </c>
      <c r="D27" s="18">
        <v>0.97776885986328121</v>
      </c>
      <c r="E27" s="25">
        <f t="shared" si="0"/>
        <v>0.51744670436208551</v>
      </c>
    </row>
    <row r="28" spans="1:5" ht="12" customHeight="1" x14ac:dyDescent="0.25">
      <c r="A28" s="5" t="s">
        <v>55</v>
      </c>
      <c r="B28" s="16"/>
      <c r="C28" s="18"/>
      <c r="D28" s="18"/>
      <c r="E28" s="25" t="str">
        <f t="shared" si="0"/>
        <v/>
      </c>
    </row>
    <row r="29" spans="1:5" ht="12" customHeight="1" x14ac:dyDescent="0.25">
      <c r="A29" s="5" t="s">
        <v>56</v>
      </c>
      <c r="B29" s="16"/>
      <c r="C29" s="18"/>
      <c r="D29" s="18"/>
      <c r="E29" s="25" t="str">
        <f t="shared" si="0"/>
        <v/>
      </c>
    </row>
    <row r="30" spans="1:5" ht="12" customHeight="1" x14ac:dyDescent="0.25">
      <c r="A30" s="5" t="s">
        <v>57</v>
      </c>
      <c r="B30" s="16"/>
      <c r="C30" s="18"/>
      <c r="D30" s="18"/>
      <c r="E30" s="25" t="str">
        <f t="shared" si="0"/>
        <v/>
      </c>
    </row>
    <row r="31" spans="1:5" x14ac:dyDescent="0.25">
      <c r="A31" s="7"/>
      <c r="B31" s="7"/>
      <c r="C31" s="7"/>
      <c r="D31" s="7"/>
      <c r="E31" s="7"/>
    </row>
    <row r="32" spans="1:5" ht="45" x14ac:dyDescent="0.25">
      <c r="A32" s="5" t="s">
        <v>3</v>
      </c>
      <c r="B32" s="6" t="str">
        <f>B15</f>
        <v>5 Year Beta
(Beta alavancado)</v>
      </c>
      <c r="C32" s="6" t="str">
        <f>C15</f>
        <v>Tax Rate
Imp. Renda (T)</v>
      </c>
      <c r="D32" s="6" t="str">
        <f>D15</f>
        <v>Debt/Equity % 
(D/E)</v>
      </c>
      <c r="E32" s="6" t="str">
        <f>E15</f>
        <v>Beta desalavancado</v>
      </c>
    </row>
    <row r="33" spans="1:6" x14ac:dyDescent="0.25">
      <c r="A33" s="5" t="s">
        <v>17</v>
      </c>
      <c r="B33" s="17">
        <f>AVERAGE(B16:B30)</f>
        <v>1.0268066729403056</v>
      </c>
      <c r="C33" s="33">
        <f t="shared" ref="C33:E33" si="1">AVERAGE(C16:C30)</f>
        <v>0.32062395890553791</v>
      </c>
      <c r="D33" s="33">
        <f t="shared" si="1"/>
        <v>0.78218458970387772</v>
      </c>
      <c r="E33" s="17">
        <f t="shared" si="1"/>
        <v>0.69617921021621265</v>
      </c>
    </row>
    <row r="34" spans="1:6" x14ac:dyDescent="0.25">
      <c r="A34" s="8"/>
      <c r="B34" s="8"/>
      <c r="C34" s="8"/>
      <c r="D34" s="8"/>
    </row>
    <row r="35" spans="1:6" ht="30" x14ac:dyDescent="0.25">
      <c r="A35" s="5" t="s">
        <v>1</v>
      </c>
      <c r="B35" s="6" t="s">
        <v>10</v>
      </c>
      <c r="C35" s="6" t="s">
        <v>9</v>
      </c>
      <c r="D35" s="6" t="s">
        <v>2</v>
      </c>
      <c r="E35" s="6" t="s">
        <v>25</v>
      </c>
    </row>
    <row r="36" spans="1:6" x14ac:dyDescent="0.25">
      <c r="A36" s="5" t="s">
        <v>24</v>
      </c>
      <c r="B36" s="34">
        <v>0.44152201895653526</v>
      </c>
      <c r="C36" s="18">
        <v>0.34</v>
      </c>
      <c r="D36" s="25">
        <f>E33</f>
        <v>0.69617921021621265</v>
      </c>
      <c r="E36" s="26">
        <f>D36*(1+B36*(1-C36))</f>
        <v>0.89904898751336337</v>
      </c>
    </row>
    <row r="37" spans="1:6" x14ac:dyDescent="0.25">
      <c r="A37" s="8"/>
      <c r="B37" s="8"/>
      <c r="C37" s="8"/>
      <c r="D37" s="8"/>
    </row>
    <row r="38" spans="1:6" x14ac:dyDescent="0.25">
      <c r="A38" s="8"/>
      <c r="B38" s="8"/>
      <c r="C38" s="8"/>
      <c r="D38" s="8"/>
    </row>
    <row r="39" spans="1:6" x14ac:dyDescent="0.25">
      <c r="A39" s="9" t="s">
        <v>30</v>
      </c>
      <c r="B39" s="10"/>
      <c r="C39" s="10"/>
      <c r="D39" s="10"/>
      <c r="E39" s="10"/>
    </row>
    <row r="40" spans="1:6" x14ac:dyDescent="0.25">
      <c r="A40" s="20" t="s">
        <v>4</v>
      </c>
      <c r="B40" s="31">
        <v>2.58E-2</v>
      </c>
      <c r="C40" s="11" t="s">
        <v>43</v>
      </c>
      <c r="D40" s="11"/>
      <c r="E40" s="11"/>
      <c r="F40" s="11"/>
    </row>
    <row r="41" spans="1:6" x14ac:dyDescent="0.25">
      <c r="A41" s="20" t="s">
        <v>26</v>
      </c>
      <c r="B41" s="27">
        <f>E36</f>
        <v>0.89904898751336337</v>
      </c>
      <c r="C41" s="11"/>
      <c r="D41" s="11"/>
      <c r="E41" s="11"/>
      <c r="F41" s="11"/>
    </row>
    <row r="42" spans="1:6" x14ac:dyDescent="0.25">
      <c r="A42" s="20" t="s">
        <v>28</v>
      </c>
      <c r="B42" s="31">
        <v>5.4899999999999997E-2</v>
      </c>
      <c r="C42" s="11" t="s">
        <v>42</v>
      </c>
      <c r="D42" s="11"/>
      <c r="E42" s="11"/>
      <c r="F42" s="11"/>
    </row>
    <row r="43" spans="1:6" x14ac:dyDescent="0.25">
      <c r="A43" s="20" t="s">
        <v>29</v>
      </c>
      <c r="B43" s="31">
        <v>2.53E-2</v>
      </c>
      <c r="C43" s="11" t="s">
        <v>41</v>
      </c>
      <c r="D43" s="11"/>
      <c r="E43" s="11"/>
      <c r="F43" s="11"/>
    </row>
    <row r="44" spans="1:6" x14ac:dyDescent="0.25">
      <c r="A44" s="20" t="s">
        <v>5</v>
      </c>
      <c r="B44" s="31">
        <v>0.03</v>
      </c>
      <c r="C44" s="11" t="s">
        <v>40</v>
      </c>
      <c r="D44" s="11"/>
      <c r="E44" s="11"/>
      <c r="F44" s="11"/>
    </row>
    <row r="45" spans="1:6" x14ac:dyDescent="0.25">
      <c r="A45" s="19" t="s">
        <v>27</v>
      </c>
      <c r="B45" s="28">
        <f>B40+B41*B42+B43+B44</f>
        <v>0.13045778941448366</v>
      </c>
    </row>
    <row r="46" spans="1:6" x14ac:dyDescent="0.25">
      <c r="A46" s="4"/>
      <c r="B46" s="12"/>
    </row>
    <row r="47" spans="1:6" x14ac:dyDescent="0.25">
      <c r="A47" s="20" t="s">
        <v>31</v>
      </c>
      <c r="B47" s="31">
        <v>2.1000000000000001E-2</v>
      </c>
      <c r="C47" s="13"/>
      <c r="D47" s="14"/>
      <c r="E47" s="14"/>
      <c r="F47" s="14"/>
    </row>
    <row r="48" spans="1:6" x14ac:dyDescent="0.25">
      <c r="A48" s="19" t="s">
        <v>36</v>
      </c>
      <c r="B48" s="28">
        <f>(1+B45)/(1+B47)-1</f>
        <v>0.10720645388294203</v>
      </c>
    </row>
    <row r="50" spans="1:6" x14ac:dyDescent="0.25">
      <c r="A50" s="20" t="s">
        <v>32</v>
      </c>
      <c r="B50" s="31">
        <v>0.03</v>
      </c>
      <c r="C50" s="13"/>
      <c r="D50" s="14"/>
      <c r="E50" s="14"/>
      <c r="F50" s="14"/>
    </row>
    <row r="51" spans="1:6" x14ac:dyDescent="0.25">
      <c r="A51" s="19" t="s">
        <v>37</v>
      </c>
      <c r="B51" s="28">
        <f>(1+B48)*(1+B50)-1</f>
        <v>0.14042264749943034</v>
      </c>
    </row>
    <row r="53" spans="1:6" x14ac:dyDescent="0.25">
      <c r="A53" s="9" t="s">
        <v>46</v>
      </c>
      <c r="B53" s="10"/>
      <c r="C53" s="10"/>
      <c r="D53" s="10"/>
      <c r="E53" s="10"/>
    </row>
    <row r="54" spans="1:6" x14ac:dyDescent="0.25">
      <c r="A54" s="1" t="s">
        <v>34</v>
      </c>
      <c r="B54" s="32">
        <v>34316853.909249127</v>
      </c>
      <c r="C54" s="21"/>
    </row>
    <row r="55" spans="1:6" x14ac:dyDescent="0.25">
      <c r="A55" s="1" t="s">
        <v>35</v>
      </c>
      <c r="B55" s="32">
        <v>77723992.090703368</v>
      </c>
    </row>
    <row r="57" spans="1:6" x14ac:dyDescent="0.25">
      <c r="A57" s="1" t="s">
        <v>7</v>
      </c>
      <c r="B57" s="29">
        <f>B54/(B54+B55)</f>
        <v>0.3062887789089318</v>
      </c>
      <c r="C57" s="1" t="s">
        <v>45</v>
      </c>
    </row>
    <row r="58" spans="1:6" x14ac:dyDescent="0.25">
      <c r="A58" s="1" t="s">
        <v>6</v>
      </c>
      <c r="B58" s="29">
        <f>B55/(B54+B55)</f>
        <v>0.6937112210910682</v>
      </c>
      <c r="C58" s="1" t="s">
        <v>44</v>
      </c>
    </row>
    <row r="60" spans="1:6" s="4" customFormat="1" x14ac:dyDescent="0.25">
      <c r="A60" s="4" t="s">
        <v>38</v>
      </c>
      <c r="B60" s="23">
        <v>0.14000000000000001</v>
      </c>
      <c r="C60" s="15"/>
      <c r="D60" s="15"/>
      <c r="E60" s="15"/>
      <c r="F60" s="15"/>
    </row>
    <row r="61" spans="1:6" x14ac:dyDescent="0.25">
      <c r="A61" s="4" t="s">
        <v>39</v>
      </c>
      <c r="B61" s="28">
        <f>B60*(1-C36)</f>
        <v>9.2399999999999996E-2</v>
      </c>
      <c r="C61" s="4"/>
      <c r="D61" s="4"/>
      <c r="E61" s="4"/>
      <c r="F61" s="4"/>
    </row>
    <row r="63" spans="1:6" ht="15.75" thickBot="1" x14ac:dyDescent="0.3">
      <c r="A63" s="22" t="s">
        <v>33</v>
      </c>
      <c r="B63" s="30">
        <f>B51*B58+B61*B57</f>
        <v>0.12571384943685576</v>
      </c>
    </row>
    <row r="64" spans="1:6" ht="15.75" thickTop="1" x14ac:dyDescent="0.25"/>
  </sheetData>
  <mergeCells count="1">
    <mergeCell ref="A3:C3"/>
  </mergeCells>
  <hyperlinks>
    <hyperlink ref="B1" r:id="rId1" display="Autor: Fabio Pagliuso, M&amp;A na Prática: linkedin.com/in/fabio-pagliuso-672b0438" xr:uid="{2F0C1DDC-A834-47B8-A54B-D8F7FA266893}"/>
  </hyperlinks>
  <pageMargins left="0.2" right="0.2" top="0.5" bottom="0.5" header="0.5" footer="0.5"/>
  <pageSetup fitToWidth="0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WACC</vt:lpstr>
      <vt:lpstr>WACC!Print_Titles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Pagliuso</dc:creator>
  <cp:keywords>M&amp;A NA PRÁTICA</cp:keywords>
  <cp:lastModifiedBy>Pagliuso</cp:lastModifiedBy>
  <dcterms:created xsi:type="dcterms:W3CDTF">2019-09-04T06:00:33Z</dcterms:created>
  <dcterms:modified xsi:type="dcterms:W3CDTF">2020-06-30T17:46:14Z</dcterms:modified>
</cp:coreProperties>
</file>